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2. SPRAWOZDANIA FINANSOWE\SPRAWOZDANIA_KWARTALNE\2019\IV KWARTAŁ\"/>
    </mc:Choice>
  </mc:AlternateContent>
  <bookViews>
    <workbookView xWindow="0" yWindow="0" windowWidth="28800" windowHeight="12135"/>
  </bookViews>
  <sheets>
    <sheet name="WYBRANE DANE FINANSOWE" sheetId="1" r:id="rId1"/>
    <sheet name="BILANS AKTYWA" sheetId="2" r:id="rId2"/>
    <sheet name="BILANS PASYWA" sheetId="3" r:id="rId3"/>
    <sheet name="P&amp;LA" sheetId="4" r:id="rId4"/>
    <sheet name="CF_wersja_skrócona" sheetId="5" r:id="rId5"/>
    <sheet name="ZSK" sheetId="6" r:id="rId6"/>
    <sheet name="Wskaźniki _I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OK1" localSheetId="0">[2]DP!$AK$10:$AK$29,[2]DP!$AK$37:$AK$51</definedName>
    <definedName name="_OK1">[3]DP!$AK$10:$AK$29,[3]DP!$AK$37:$AK$51</definedName>
    <definedName name="_OK2" localSheetId="0">[2]DP!$AJ$10:$AJ$29,[2]DP!$AJ$37:$AJ$51</definedName>
    <definedName name="_OK2">[3]DP!$AJ$10:$AJ$29,[3]DP!$AJ$37:$AJ$51</definedName>
    <definedName name="_OK3" localSheetId="0">[2]DP!$AI$10:$AI$29,[2]DP!$AI$37:$AI$51</definedName>
    <definedName name="_OK3">[3]DP!$AI$10:$AI$29,[3]DP!$AI$37:$AI$51</definedName>
    <definedName name="ADB" localSheetId="0">#REF!</definedName>
    <definedName name="ADB">#REF!</definedName>
    <definedName name="adres">[5]WSTĘP!$IU$5</definedName>
    <definedName name="adres_jednostki_dominującej" localSheetId="0">[6]WSTĘP!$IU$114</definedName>
    <definedName name="adres_jednostki_dominującej">[7]WSTĘP!$IU$114</definedName>
    <definedName name="Adres1" localSheetId="0">#REF!</definedName>
    <definedName name="Adres1">#REF!</definedName>
    <definedName name="Adres2" localSheetId="0">#REF!</definedName>
    <definedName name="Adres2">#REF!</definedName>
    <definedName name="AKPO" localSheetId="0">#REF!</definedName>
    <definedName name="AKPO">#REF!</definedName>
    <definedName name="ala">[8]WSTĘP!$IU$9</definedName>
    <definedName name="AOK" localSheetId="0">#REF!</definedName>
    <definedName name="AOK">#REF!</definedName>
    <definedName name="AOKW" localSheetId="0">#REF!</definedName>
    <definedName name="AOKW">#REF!</definedName>
    <definedName name="APO" localSheetId="0">#REF!</definedName>
    <definedName name="APO">#REF!</definedName>
    <definedName name="APOK">#REF!</definedName>
    <definedName name="APOKW">#REF!</definedName>
    <definedName name="B.O.">[9]WSTĘP!$IU$13</definedName>
    <definedName name="B.Z.">[9]WSTĘP!$IU$9</definedName>
    <definedName name="BO" localSheetId="0">#REF!</definedName>
    <definedName name="BO">#REF!</definedName>
    <definedName name="BO_data" localSheetId="0">[6]WSTĘP!$IU$126</definedName>
    <definedName name="BO_data">[7]WSTĘP!$IU$126</definedName>
    <definedName name="BZ" localSheetId="0">#REF!</definedName>
    <definedName name="BZ">#REF!</definedName>
    <definedName name="BZ_1" localSheetId="0">#REF!</definedName>
    <definedName name="BZ_1">#REF!</definedName>
    <definedName name="BZ_2" localSheetId="0">#REF!</definedName>
    <definedName name="BZ_2">#REF!</definedName>
    <definedName name="BZ_3">#REF!</definedName>
    <definedName name="BZ_data" localSheetId="0">[6]WSTĘP!$IU$127</definedName>
    <definedName name="BZ_data">[7]WSTĘP!$IU$127</definedName>
    <definedName name="comment" localSheetId="0">#REF!</definedName>
    <definedName name="comment">#REF!</definedName>
    <definedName name="data_sporządzenia" localSheetId="0">[6]WSTĘP!$IU$119</definedName>
    <definedName name="data_sporządzenia">[7]WSTĘP!$IU$119</definedName>
    <definedName name="DB" localSheetId="0">#REF!</definedName>
    <definedName name="DB">#REF!</definedName>
    <definedName name="Excel_BuiltIn_Print_Area_4_1" localSheetId="4">#REF!</definedName>
    <definedName name="Excel_BuiltIn_Print_Area_4_1" localSheetId="3">#REF!</definedName>
    <definedName name="Excel_BuiltIn_Print_Area_4_1" localSheetId="6">#REF!</definedName>
    <definedName name="Excel_BuiltIn_Print_Area_4_1" localSheetId="0">#REF!</definedName>
    <definedName name="Excel_BuiltIn_Print_Area_4_1" localSheetId="5">#REF!</definedName>
    <definedName name="Excel_BuiltIn_Print_Area_4_1">#REF!</definedName>
    <definedName name="Excel_BuiltIn_Print_Area_5_1" localSheetId="4">#REF!</definedName>
    <definedName name="Excel_BuiltIn_Print_Area_5_1" localSheetId="3">#REF!</definedName>
    <definedName name="Excel_BuiltIn_Print_Area_5_1" localSheetId="6">#REF!</definedName>
    <definedName name="Excel_BuiltIn_Print_Area_5_1" localSheetId="0">#REF!</definedName>
    <definedName name="Excel_BuiltIn_Print_Area_5_1" localSheetId="5">#REF!</definedName>
    <definedName name="Excel_BuiltIn_Print_Area_5_1">#REF!</definedName>
    <definedName name="Excel_BuiltIn_Print_Area_6_1" localSheetId="4">#REF!</definedName>
    <definedName name="Excel_BuiltIn_Print_Area_6_1" localSheetId="3">#REF!</definedName>
    <definedName name="Excel_BuiltIn_Print_Area_6_1" localSheetId="6">#REF!</definedName>
    <definedName name="Excel_BuiltIn_Print_Area_6_1" localSheetId="0">#REF!</definedName>
    <definedName name="Excel_BuiltIn_Print_Area_6_1" localSheetId="5">#REF!</definedName>
    <definedName name="Excel_BuiltIn_Print_Area_6_1">#REF!</definedName>
    <definedName name="ff">#REF!</definedName>
    <definedName name="forma_prawna" localSheetId="0">[6]WSTĘP!$IU$113</definedName>
    <definedName name="forma_prawna">[7]WSTĘP!$IU$113</definedName>
    <definedName name="FromaPrawna">[5]WSTĘP!$IU$3</definedName>
    <definedName name="gg">#REF!</definedName>
    <definedName name="kod_pocztowy_miejscowość" localSheetId="0">[6]WSTĘP!$IU$115</definedName>
    <definedName name="kod_pocztowy_miejscowość">[7]WSTĘP!$IU$115</definedName>
    <definedName name="kodmiejscowość">[5]WSTĘP!$IU$6</definedName>
    <definedName name="LDB" localSheetId="0">#REF!</definedName>
    <definedName name="LDB">#REF!</definedName>
    <definedName name="LOK" localSheetId="0">#REF!</definedName>
    <definedName name="LOK">#REF!</definedName>
    <definedName name="LOKW" localSheetId="0">#REF!</definedName>
    <definedName name="LOKW">#REF!</definedName>
    <definedName name="MiejsceData">[5]WSTĘP!$IU$78</definedName>
    <definedName name="miejscowość">[9]WSTĘP!$IU$8</definedName>
    <definedName name="nazwa" localSheetId="0">#REF!</definedName>
    <definedName name="nazwa">#REF!</definedName>
    <definedName name="nazwa_jednostki" localSheetId="0">[6]WSTĘP!$IU$112</definedName>
    <definedName name="nazwa_jednostki">[7]WSTĘP!$IU$112</definedName>
    <definedName name="NazwaJednostki">[5]WSTĘP!$IU$2</definedName>
    <definedName name="_xlnm.Print_Area" localSheetId="1">'BILANS AKTYWA'!$A$1:$E$29</definedName>
    <definedName name="_xlnm.Print_Area" localSheetId="2">'BILANS PASYWA'!$A$1:$E$33</definedName>
    <definedName name="_xlnm.Print_Area" localSheetId="4">CF_wersja_skrócona!$A$1:$E$24</definedName>
    <definedName name="_xlnm.Print_Area" localSheetId="3">'P&amp;LA'!$A$1:$F$57</definedName>
    <definedName name="_xlnm.Print_Area" localSheetId="6">'Wskaźniki _I'!$A$1:$C$19</definedName>
    <definedName name="_xlnm.Print_Area" localSheetId="0">'WYBRANE DANE FINANSOWE'!$A$2:$F$24</definedName>
    <definedName name="_xlnm.Print_Area" localSheetId="5">ZSK!$A$1:$H$28</definedName>
    <definedName name="OK" localSheetId="0">#REF!</definedName>
    <definedName name="OK">#REF!</definedName>
    <definedName name="OK_1" localSheetId="0">#REF!</definedName>
    <definedName name="OK_1">#REF!</definedName>
    <definedName name="OK_2" localSheetId="0">#REF!</definedName>
    <definedName name="OK_2">#REF!</definedName>
    <definedName name="OK_3">#REF!</definedName>
    <definedName name="OKRES_1">#REF!</definedName>
    <definedName name="OKRES_2">#REF!</definedName>
    <definedName name="OKRES_3">#REF!</definedName>
    <definedName name="okres_bieżący" localSheetId="0">[6]WSTĘP!$IU$123</definedName>
    <definedName name="okres_bieżący">[7]WSTĘP!$IU$123</definedName>
    <definedName name="okres_poprzedni" localSheetId="0">[6]WSTĘP!$IU$125</definedName>
    <definedName name="okres_poprzedni">[7]WSTĘP!$IU$125</definedName>
    <definedName name="okresbieżący">[5]WSTĘP!$IU$16</definedName>
    <definedName name="okrespoprzedni">[5]WSTĘP!$IU$18</definedName>
    <definedName name="OkresSF" localSheetId="0">#REF!</definedName>
    <definedName name="OkresSF">#REF!</definedName>
    <definedName name="OKW" localSheetId="0">#REF!</definedName>
    <definedName name="OKW">#REF!</definedName>
    <definedName name="opcja" localSheetId="0">#REF!</definedName>
    <definedName name="opcja">#REF!</definedName>
    <definedName name="PoprzedniB.Z.">[9]WSTĘP!$IU$15</definedName>
    <definedName name="RZiSvar" localSheetId="0">#REF!</definedName>
    <definedName name="RZiSvar">#REF!</definedName>
    <definedName name="SF" localSheetId="0">#REF!</definedName>
    <definedName name="SF">#REF!</definedName>
    <definedName name="SFin" localSheetId="0">#REF!</definedName>
    <definedName name="SFin">#REF!</definedName>
    <definedName name="tabela37" localSheetId="0">'[9]TABELE cz.IV'!#REF!</definedName>
    <definedName name="tabela37">'[9]TABELE cz.IV'!#REF!</definedName>
    <definedName name="tabela38">'[9]TABELE cz.IV'!#REF!</definedName>
    <definedName name="tabela39">'[9]TABELE cz.IV'!#REF!</definedName>
    <definedName name="tabela40">'[9]TABELE cz.IV'!#REF!</definedName>
    <definedName name="tabela41">'[9]TABELE cz.IV'!#REF!</definedName>
    <definedName name="tabela42">'[9]TABELE cz.IV'!#REF!</definedName>
    <definedName name="tabela62">#REF!</definedName>
    <definedName name="tabela62niema">#REF!</definedName>
    <definedName name="tabela63">#REF!</definedName>
    <definedName name="tabela63niema">#REF!</definedName>
    <definedName name="tabela64">#REF!</definedName>
    <definedName name="tabela64niema">#REF!</definedName>
    <definedName name="tabela65">#REF!</definedName>
    <definedName name="tabela66">#REF!</definedName>
    <definedName name="tabela67">#REF!</definedName>
    <definedName name="tabeledowolnedodaj">#REF!</definedName>
    <definedName name="Tax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B28" i="2"/>
  <c r="A28" i="2"/>
  <c r="F26" i="2"/>
  <c r="F24" i="2"/>
  <c r="F22" i="2"/>
  <c r="F20" i="2"/>
  <c r="F14" i="2"/>
  <c r="F12" i="2"/>
  <c r="F10" i="2"/>
  <c r="F8" i="2"/>
  <c r="F6" i="2"/>
  <c r="B14" i="1"/>
  <c r="F3" i="2" l="1"/>
  <c r="F17" i="2"/>
  <c r="F29" i="2" l="1"/>
  <c r="F9" i="2" l="1"/>
  <c r="F23" i="2"/>
  <c r="F27" i="2"/>
  <c r="F21" i="2"/>
  <c r="F13" i="2"/>
  <c r="F7" i="2"/>
  <c r="F25" i="2"/>
  <c r="F11" i="2"/>
  <c r="F15" i="2"/>
  <c r="F4" i="2"/>
  <c r="F18" i="2"/>
</calcChain>
</file>

<file path=xl/sharedStrings.xml><?xml version="1.0" encoding="utf-8"?>
<sst xmlns="http://schemas.openxmlformats.org/spreadsheetml/2006/main" count="334" uniqueCount="179">
  <si>
    <t>Lp.</t>
  </si>
  <si>
    <t>Pozycja:</t>
  </si>
  <si>
    <t>dane w tys. PLN</t>
  </si>
  <si>
    <t>dane w tys. EUR</t>
  </si>
  <si>
    <t>12 miesięcy zakończone 31.12.2019
niebadane</t>
  </si>
  <si>
    <t>12 miesięcy zakończone 31.12.2018
zbadane</t>
  </si>
  <si>
    <t>Aktywa trwałe</t>
  </si>
  <si>
    <t>Aktywa obrotowe</t>
  </si>
  <si>
    <t>Aktywa razem</t>
  </si>
  <si>
    <t>Kapitały własne</t>
  </si>
  <si>
    <t>Zobowiązania i rezerwy na zobowiązania</t>
  </si>
  <si>
    <t>Pasywa razem</t>
  </si>
  <si>
    <t>Przychody netto ze sprzedaży i zrównane z nimi</t>
  </si>
  <si>
    <t>Zysk (strata) ze sprzedaży</t>
  </si>
  <si>
    <t>Wynik na pozostałej działalności</t>
  </si>
  <si>
    <t>Zysk (strata) z działalności operacyjnej</t>
  </si>
  <si>
    <t>Wynik na operacjach finansowych</t>
  </si>
  <si>
    <t>Zysk (strata) z działalności gospodarczej</t>
  </si>
  <si>
    <t>Wynik zdarzeń nadzwyczajnych</t>
  </si>
  <si>
    <t>Zysk (strata) brutto</t>
  </si>
  <si>
    <t>Podatek dochodowy bieżący i odroczony</t>
  </si>
  <si>
    <t>Pozostałe obowiązkowe zmniejszenia zysku (zwiększenia straty)</t>
  </si>
  <si>
    <t>Zysk (strata) netto</t>
  </si>
  <si>
    <t>Przepływy środków pieniężnych:</t>
  </si>
  <si>
    <t>- z działalności operacyjnej</t>
  </si>
  <si>
    <t>- inwestycyjnej</t>
  </si>
  <si>
    <t>- finansowej</t>
  </si>
  <si>
    <t>Zmiana stanu środków pieniężnych</t>
  </si>
  <si>
    <t>31.12.2018</t>
  </si>
  <si>
    <r>
      <t>A</t>
    </r>
    <r>
      <rPr>
        <sz val="10"/>
        <color theme="1"/>
        <rFont val="Calibri"/>
        <family val="2"/>
        <charset val="238"/>
      </rPr>
      <t>.</t>
    </r>
  </si>
  <si>
    <t>udział w sumie bilansowej</t>
  </si>
  <si>
    <t>I.</t>
  </si>
  <si>
    <t>Wartości niematerialne i prawne</t>
  </si>
  <si>
    <t>II.</t>
  </si>
  <si>
    <t>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</si>
  <si>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</si>
  <si>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</si>
  <si>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</si>
  <si>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</si>
  <si>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</si>
  <si>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</si>
  <si>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B.</t>
  </si>
  <si>
    <t>Zapasy</t>
  </si>
  <si>
    <t>Należności krótkoterminowe</t>
  </si>
  <si>
    <t>Inwestycje krótkoterminowe</t>
  </si>
  <si>
    <t>Krótkoterminowe rozliczenia międzyokresowe</t>
  </si>
  <si>
    <t>Kapitał (fundusz) własny</t>
  </si>
  <si>
    <t>Kapitał (fundusz) podstawowy</t>
  </si>
  <si>
    <t>Kapitał (fundusz) zapasowy, w tym:</t>
  </si>
  <si>
    <t>Kapitał (fundusz) z aktualizacji wyceny, w tym:</t>
  </si>
  <si>
    <t>Pozostałe kapitały (fundusze) rezerwowe</t>
  </si>
  <si>
    <t>Zysk (strata) z lat ubiegłych</t>
  </si>
  <si>
    <t>VI.</t>
  </si>
  <si>
    <t>VII.</t>
  </si>
  <si>
    <t>Odpisy z zysku netto w ciągu roku obrotowego (wielkość ujemna)</t>
  </si>
  <si>
    <t>Rezerwy na zobowiązania</t>
  </si>
  <si>
    <t>Zobowiązania długoterminowe</t>
  </si>
  <si>
    <t>Zobowiązania krótkoterminowe</t>
  </si>
  <si>
    <t>Rozliczenia międzyokresowe</t>
  </si>
  <si>
    <t>Narastająco</t>
  </si>
  <si>
    <t>% zmiany 2019 do 2018</t>
  </si>
  <si>
    <t>Kwartalnie</t>
  </si>
  <si>
    <t>01.01.2019-</t>
  </si>
  <si>
    <t>01.01.2018-</t>
  </si>
  <si>
    <t>IV kwartał</t>
  </si>
  <si>
    <t>A.</t>
  </si>
  <si>
    <t>Przychody netto ze sprzedaży i zrównane z nimi, w tym:</t>
  </si>
  <si>
    <t xml:space="preserve"> - od jednostek powiązanych</t>
  </si>
  <si>
    <t xml:space="preserve">Przychody netto ze sprzedaży </t>
  </si>
  <si>
    <t>Zmiana stanu produktów</t>
  </si>
  <si>
    <t>Koszt wytworzenia produktów na własne potrzeby jedn.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</si>
  <si>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</si>
  <si>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</si>
  <si>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</si>
  <si>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</si>
  <si>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</si>
  <si>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</si>
  <si>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</si>
  <si>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</si>
  <si>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</si>
  <si>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VIII.</t>
  </si>
  <si>
    <t>Wartość sprzedanych towarów i materiałów</t>
  </si>
  <si>
    <t>C.</t>
  </si>
  <si>
    <t>ZYSK / STRATA ZE SPRZEDAŻY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</si>
  <si>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</si>
  <si>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</si>
  <si>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</si>
  <si>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</si>
  <si>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</si>
  <si>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</si>
  <si>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</si>
  <si>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</si>
  <si>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</si>
  <si>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</si>
  <si>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</si>
  <si>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 / STRATA Z DZIAŁALNOŚCI OPERACYJNEJ (C+D-E)</t>
  </si>
  <si>
    <t>G.</t>
  </si>
  <si>
    <t>Przychody finansowe</t>
  </si>
  <si>
    <t>Dywidendy i udziały w zyskach</t>
  </si>
  <si>
    <t>Odsetki</t>
  </si>
  <si>
    <t>Zysk ze zbycia inwestycji</t>
  </si>
  <si>
    <t>Aktualizacja wartości inwestycji</t>
  </si>
  <si>
    <t>Inne</t>
  </si>
  <si>
    <t>H.</t>
  </si>
  <si>
    <t>Koszty finansowe</t>
  </si>
  <si>
    <t>Strata ze zbycia inwestycji</t>
  </si>
  <si>
    <t>ZYSK / STRATA Z DZIAŁALNOŚCI GOSPODARCZEJ (F+G-H)</t>
  </si>
  <si>
    <t>J.</t>
  </si>
  <si>
    <t>K.</t>
  </si>
  <si>
    <t>ZYSK / STRATA BRUTTO</t>
  </si>
  <si>
    <t>L.</t>
  </si>
  <si>
    <t>Podatek dochodowy</t>
  </si>
  <si>
    <t>M.</t>
  </si>
  <si>
    <t>N.</t>
  </si>
  <si>
    <t>ZYSK / STRATA NETTO (K-L-M)</t>
  </si>
  <si>
    <t xml:space="preserve">IV kwartał </t>
  </si>
  <si>
    <t>Stan środków pieniężnych na pocz.okresu</t>
  </si>
  <si>
    <t xml:space="preserve">Przepływy środków pieniężnych z działalności operacyjnej </t>
  </si>
  <si>
    <t xml:space="preserve">Zysk (strata) netto </t>
  </si>
  <si>
    <t>Korekty razem</t>
  </si>
  <si>
    <t>Przepływy pieniężne netto z działalności operacyjnej (I+/–II)</t>
  </si>
  <si>
    <t xml:space="preserve">Przepływy środków pieniężnych z działalności inwestycyjnej </t>
  </si>
  <si>
    <t>Wpływy</t>
  </si>
  <si>
    <t>Wydatki</t>
  </si>
  <si>
    <t>Przepływy pieniężne netto z działalności inwestycyjnej (I–II)</t>
  </si>
  <si>
    <t xml:space="preserve">Przepływy środków pieniężnych z działalności finansowej </t>
  </si>
  <si>
    <t>Przepływy pieniężne netto z działalności finansowej (I–II)</t>
  </si>
  <si>
    <t xml:space="preserve">Przepływy pieniężne netto, razem (A.III+/–B.III+/-C.III) </t>
  </si>
  <si>
    <t>Bilansowa zmiana stanu środków pieniężnych</t>
  </si>
  <si>
    <t>Środki pieniężne na początek okresu</t>
  </si>
  <si>
    <t>Środki pieniężne na koniec okresu (F+/–D)</t>
  </si>
  <si>
    <t>Kapitał    własny</t>
  </si>
  <si>
    <t>Kapitał   zapasowy</t>
  </si>
  <si>
    <t>Kapitały            rezerwowe</t>
  </si>
  <si>
    <t>Kapitał z aktualizacji wyceny</t>
  </si>
  <si>
    <t>Zysk (strata) z lat       ubiegłych</t>
  </si>
  <si>
    <t>Zyski  (strata)               netto</t>
  </si>
  <si>
    <t>Kapitał                  razem</t>
  </si>
  <si>
    <t>Stan na 1 stycznia 2019</t>
  </si>
  <si>
    <t xml:space="preserve"> - korekty zasad rachunkowości i błędów</t>
  </si>
  <si>
    <t>Stan na 1 stycznia 2019 po korektach</t>
  </si>
  <si>
    <t>Zwiększenia z tytułu:</t>
  </si>
  <si>
    <t>Wyniku netto z roku 2018</t>
  </si>
  <si>
    <t>Wyniku netto z lat ubiegłych</t>
  </si>
  <si>
    <t>Zysk netto za okres 12 miesięcy 2019</t>
  </si>
  <si>
    <t>Aktualizacji wyceny wartości certyfikatów inwestycyjnych FIZ</t>
  </si>
  <si>
    <t>Zmniejszenia z tytułu:</t>
  </si>
  <si>
    <t>Rozliczenia wyniku netto z roku 2018</t>
  </si>
  <si>
    <t>Rozliczenia wyniku z lat ubiegłych</t>
  </si>
  <si>
    <t>Częściowe umorzenie certyfikatów inwestycyjnych FIZ</t>
  </si>
  <si>
    <t>Stan na 31 grudnia 2019</t>
  </si>
  <si>
    <t>Stan na 1 stycznia 2018</t>
  </si>
  <si>
    <t>Stan na 1 stycznia 2018 po korektach</t>
  </si>
  <si>
    <t>Wyniku netto z roku 2017</t>
  </si>
  <si>
    <t>Zysk netto za okres 12 miesięcy 2018</t>
  </si>
  <si>
    <t>Rozliczenia wyniku netto z roku 2017</t>
  </si>
  <si>
    <t xml:space="preserve">Stan na 31 grudnia 2018 </t>
  </si>
  <si>
    <t>Stan na 1 października 2019</t>
  </si>
  <si>
    <t>Stan na 1 października 2019 po korektach</t>
  </si>
  <si>
    <t>Zysk netto za okres 01.10-31.12.2019</t>
  </si>
  <si>
    <t>Stan na 1 października 2018</t>
  </si>
  <si>
    <t>Stan na 1 października 2018 po korektach</t>
  </si>
  <si>
    <t>Zysk netto za okres 01.10-31.12.2018</t>
  </si>
  <si>
    <t>-</t>
  </si>
  <si>
    <t>Stan na 31 grudnia 2018</t>
  </si>
  <si>
    <t>Wskaźniki 2019</t>
  </si>
  <si>
    <t>Wskaźniki zadłużenia</t>
  </si>
  <si>
    <t>Wskaźnik ogólnego zadłużenia</t>
  </si>
  <si>
    <t>Wskaźnik zadłużenia długoterminowego</t>
  </si>
  <si>
    <t>Wskaźnik zadłużenia netto / EBITDA</t>
  </si>
  <si>
    <t>Wskaźniki płynności</t>
  </si>
  <si>
    <t>Wskaźnik płynności bieżącej</t>
  </si>
  <si>
    <t>Wskaźnik płynności szybkiej</t>
  </si>
  <si>
    <t>Wskaźnik płynności gotówkowej</t>
  </si>
  <si>
    <t>Wskaźniki rentowności</t>
  </si>
  <si>
    <t>Wskaźnik rentowności sprzedaży (EBITDA)</t>
  </si>
  <si>
    <t>Wskaźnik rentowności sprzedaży netto</t>
  </si>
  <si>
    <t>Wskaźnik rentowności kapitałów własnych</t>
  </si>
  <si>
    <t>Wskaźnik rentowności  aktywów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</si>
</sst>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*#,##0,;[Red]___*\(#,##0,\);\-_)"/>
    <numFmt numFmtId="167" formatCode="0.0%"/>
    <numFmt numFmtId="168" formatCode="0;[Red]0"/>
    <numFmt numFmtId="169" formatCode="_*#,##0.0%\ ;___*\(#,##0.0%\ \);\-_)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rgb="FFFFFFFF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230">
    <xf numFmtId="0" fontId="0" fillId="0" borderId="0" xfId="0"/>
    <xf numFmtId="0" fontId="4" fillId="0" borderId="0" xfId="1" applyFont="1"/>
    <xf numFmtId="164" fontId="4" fillId="0" borderId="0" xfId="1" applyNumberFormat="1" applyFont="1"/>
    <xf numFmtId="164" fontId="4" fillId="0" borderId="0" xfId="1" applyNumberFormat="1" applyFont="1" applyFill="1"/>
    <xf numFmtId="0" fontId="5" fillId="2" borderId="0" xfId="1" applyFont="1" applyFill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5" fillId="3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0" fontId="7" fillId="0" borderId="0" xfId="1" applyFont="1" applyFill="1" applyAlignment="1">
      <alignment horizontal="justify" vertical="center" wrapText="1"/>
    </xf>
    <xf numFmtId="0" fontId="10" fillId="0" borderId="0" xfId="1" applyFont="1" applyFill="1" applyAlignment="1">
      <alignment horizontal="justify" vertical="center" wrapText="1"/>
    </xf>
    <xf numFmtId="164" fontId="7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horizontal="justify" vertical="center" wrapText="1"/>
    </xf>
    <xf numFmtId="0" fontId="11" fillId="0" borderId="0" xfId="1" applyFont="1" applyAlignment="1">
      <alignment vertical="center" wrapText="1"/>
    </xf>
    <xf numFmtId="164" fontId="4" fillId="3" borderId="0" xfId="1" applyNumberFormat="1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Fill="1" applyAlignment="1">
      <alignment horizontal="right" vertical="center" wrapText="1"/>
    </xf>
    <xf numFmtId="0" fontId="11" fillId="0" borderId="0" xfId="1" applyFont="1" applyAlignment="1">
      <alignment horizontal="justify" vertical="center" wrapText="1"/>
    </xf>
    <xf numFmtId="0" fontId="7" fillId="0" borderId="1" xfId="1" applyFont="1" applyBorder="1"/>
    <xf numFmtId="164" fontId="7" fillId="3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Border="1"/>
    <xf numFmtId="164" fontId="4" fillId="4" borderId="0" xfId="1" applyNumberFormat="1" applyFont="1" applyFill="1"/>
    <xf numFmtId="0" fontId="7" fillId="0" borderId="0" xfId="1" applyFont="1"/>
    <xf numFmtId="164" fontId="7" fillId="3" borderId="0" xfId="1" applyNumberFormat="1" applyFont="1" applyFill="1" applyAlignment="1">
      <alignment horizontal="right" vertical="center" wrapText="1"/>
    </xf>
    <xf numFmtId="164" fontId="4" fillId="2" borderId="0" xfId="1" applyNumberFormat="1" applyFont="1" applyFill="1"/>
    <xf numFmtId="164" fontId="7" fillId="2" borderId="0" xfId="1" applyNumberFormat="1" applyFont="1" applyFill="1"/>
    <xf numFmtId="164" fontId="7" fillId="0" borderId="0" xfId="1" applyNumberFormat="1" applyFont="1" applyFill="1"/>
    <xf numFmtId="164" fontId="7" fillId="2" borderId="1" xfId="1" applyNumberFormat="1" applyFont="1" applyFill="1" applyBorder="1"/>
    <xf numFmtId="164" fontId="7" fillId="0" borderId="1" xfId="1" applyNumberFormat="1" applyFont="1" applyFill="1" applyBorder="1"/>
    <xf numFmtId="164" fontId="4" fillId="3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7" fillId="0" borderId="0" xfId="1" applyNumberFormat="1" applyFont="1" applyFill="1" applyBorder="1"/>
    <xf numFmtId="0" fontId="4" fillId="0" borderId="0" xfId="2" applyFont="1" applyBorder="1"/>
    <xf numFmtId="0" fontId="4" fillId="0" borderId="0" xfId="2" quotePrefix="1" applyFont="1" applyBorder="1" applyAlignment="1">
      <alignment horizontal="left" vertical="top" wrapText="1" indent="1"/>
    </xf>
    <xf numFmtId="0" fontId="7" fillId="0" borderId="0" xfId="2" applyFont="1" applyBorder="1" applyAlignment="1">
      <alignment vertical="top" wrapText="1"/>
    </xf>
    <xf numFmtId="164" fontId="7" fillId="2" borderId="0" xfId="2" applyNumberFormat="1" applyFont="1" applyFill="1" applyBorder="1"/>
    <xf numFmtId="164" fontId="7" fillId="0" borderId="0" xfId="2" applyNumberFormat="1" applyFont="1" applyFill="1" applyBorder="1"/>
    <xf numFmtId="0" fontId="5" fillId="2" borderId="0" xfId="2" applyFont="1" applyFill="1" applyBorder="1" applyAlignment="1">
      <alignment horizontal="justify" vertical="center" wrapText="1"/>
    </xf>
    <xf numFmtId="0" fontId="7" fillId="2" borderId="0" xfId="2" applyFont="1" applyFill="1" applyBorder="1" applyAlignment="1">
      <alignment horizontal="justify" vertical="center" wrapText="1"/>
    </xf>
    <xf numFmtId="0" fontId="5" fillId="2" borderId="0" xfId="2" applyFont="1" applyFill="1" applyBorder="1" applyAlignment="1">
      <alignment horizontal="center" vertical="center" wrapText="1"/>
    </xf>
    <xf numFmtId="14" fontId="5" fillId="2" borderId="0" xfId="2" applyNumberFormat="1" applyFont="1" applyFill="1" applyBorder="1" applyAlignment="1">
      <alignment horizontal="center" vertical="center" wrapText="1"/>
    </xf>
    <xf numFmtId="164" fontId="5" fillId="2" borderId="0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justify" vertical="center" wrapText="1"/>
    </xf>
    <xf numFmtId="0" fontId="4" fillId="0" borderId="0" xfId="2" applyFont="1"/>
    <xf numFmtId="0" fontId="7" fillId="5" borderId="0" xfId="2" applyFont="1" applyFill="1" applyAlignment="1">
      <alignment horizontal="justify" vertical="center" wrapText="1"/>
    </xf>
    <xf numFmtId="0" fontId="10" fillId="5" borderId="0" xfId="2" applyFont="1" applyFill="1" applyAlignment="1">
      <alignment horizontal="justify" vertical="center" wrapText="1"/>
    </xf>
    <xf numFmtId="164" fontId="7" fillId="5" borderId="0" xfId="2" applyNumberFormat="1" applyFont="1" applyFill="1" applyAlignment="1">
      <alignment horizontal="right" vertical="center" wrapText="1"/>
    </xf>
    <xf numFmtId="0" fontId="7" fillId="0" borderId="1" xfId="2" applyFont="1" applyBorder="1" applyAlignment="1">
      <alignment horizontal="justify" vertical="center" wrapText="1"/>
    </xf>
    <xf numFmtId="0" fontId="10" fillId="0" borderId="1" xfId="2" applyFont="1" applyBorder="1" applyAlignment="1">
      <alignment horizontal="justify" vertical="center" wrapText="1"/>
    </xf>
    <xf numFmtId="0" fontId="10" fillId="5" borderId="1" xfId="2" applyFont="1" applyFill="1" applyBorder="1" applyAlignment="1">
      <alignment horizontal="justify" vertical="center" wrapText="1"/>
    </xf>
    <xf numFmtId="164" fontId="7" fillId="3" borderId="1" xfId="2" applyNumberFormat="1" applyFont="1" applyFill="1" applyBorder="1" applyAlignment="1">
      <alignment horizontal="right" vertical="center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justify" vertical="center" wrapText="1"/>
    </xf>
    <xf numFmtId="164" fontId="4" fillId="0" borderId="0" xfId="2" applyNumberFormat="1" applyFont="1"/>
    <xf numFmtId="0" fontId="7" fillId="0" borderId="0" xfId="2" applyFont="1" applyBorder="1" applyAlignment="1">
      <alignment horizontal="justify" vertical="center" wrapText="1"/>
    </xf>
    <xf numFmtId="0" fontId="10" fillId="0" borderId="0" xfId="2" applyFont="1" applyBorder="1" applyAlignment="1">
      <alignment horizontal="justify" vertical="center" wrapText="1"/>
    </xf>
    <xf numFmtId="0" fontId="12" fillId="5" borderId="0" xfId="2" applyFont="1" applyFill="1" applyAlignment="1">
      <alignment horizontal="left" vertical="center" wrapText="1" indent="3"/>
    </xf>
    <xf numFmtId="167" fontId="13" fillId="3" borderId="0" xfId="2" applyNumberFormat="1" applyFont="1" applyFill="1" applyBorder="1" applyAlignment="1">
      <alignment horizontal="right" vertical="center" wrapText="1"/>
    </xf>
    <xf numFmtId="167" fontId="13" fillId="0" borderId="0" xfId="2" applyNumberFormat="1" applyFont="1" applyFill="1" applyBorder="1" applyAlignment="1">
      <alignment horizontal="right" vertical="center" wrapText="1"/>
    </xf>
    <xf numFmtId="0" fontId="14" fillId="0" borderId="0" xfId="2" applyFont="1" applyFill="1" applyAlignment="1">
      <alignment horizontal="justify" vertical="center" wrapText="1"/>
    </xf>
    <xf numFmtId="0" fontId="10" fillId="0" borderId="0" xfId="2" applyFont="1" applyAlignment="1">
      <alignment horizontal="justify" vertical="center" wrapText="1"/>
    </xf>
    <xf numFmtId="0" fontId="15" fillId="5" borderId="0" xfId="2" applyFont="1" applyFill="1" applyAlignment="1">
      <alignment horizontal="justify" vertical="center" wrapText="1"/>
    </xf>
    <xf numFmtId="167" fontId="13" fillId="3" borderId="0" xfId="2" applyNumberFormat="1" applyFont="1" applyFill="1" applyAlignment="1">
      <alignment horizontal="right" vertical="center" wrapText="1"/>
    </xf>
    <xf numFmtId="167" fontId="13" fillId="0" borderId="0" xfId="2" applyNumberFormat="1" applyFont="1" applyFill="1" applyAlignment="1">
      <alignment horizontal="right" vertical="center" wrapText="1"/>
    </xf>
    <xf numFmtId="164" fontId="7" fillId="3" borderId="0" xfId="2" applyNumberFormat="1" applyFont="1" applyFill="1" applyAlignment="1">
      <alignment horizontal="right" vertical="center" wrapText="1"/>
    </xf>
    <xf numFmtId="0" fontId="8" fillId="0" borderId="0" xfId="2" applyFont="1" applyFill="1" applyAlignment="1">
      <alignment horizontal="justify" vertical="center" wrapText="1"/>
    </xf>
    <xf numFmtId="0" fontId="10" fillId="0" borderId="0" xfId="2" applyFont="1" applyAlignment="1">
      <alignment vertical="center" wrapText="1"/>
    </xf>
    <xf numFmtId="164" fontId="7" fillId="0" borderId="0" xfId="2" applyNumberFormat="1" applyFont="1" applyFill="1" applyAlignment="1">
      <alignment horizontal="right" vertical="center" wrapText="1"/>
    </xf>
    <xf numFmtId="0" fontId="11" fillId="0" borderId="0" xfId="2" applyFont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14" fillId="0" borderId="0" xfId="2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5" fillId="5" borderId="0" xfId="2" applyFont="1" applyFill="1" applyAlignment="1">
      <alignment horizontal="justify" vertical="center" wrapText="1"/>
    </xf>
    <xf numFmtId="164" fontId="5" fillId="5" borderId="0" xfId="2" applyNumberFormat="1" applyFont="1" applyFill="1" applyAlignment="1">
      <alignment horizontal="right" vertical="center" wrapText="1"/>
    </xf>
    <xf numFmtId="164" fontId="5" fillId="0" borderId="0" xfId="2" applyNumberFormat="1" applyFont="1" applyFill="1" applyAlignment="1">
      <alignment horizontal="right" vertical="center" wrapText="1"/>
    </xf>
    <xf numFmtId="0" fontId="5" fillId="3" borderId="1" xfId="2" applyFont="1" applyFill="1" applyBorder="1" applyAlignment="1">
      <alignment horizontal="justify" vertical="center" wrapText="1"/>
    </xf>
    <xf numFmtId="164" fontId="10" fillId="3" borderId="1" xfId="2" applyNumberFormat="1" applyFont="1" applyFill="1" applyBorder="1" applyAlignment="1">
      <alignment horizontal="right" vertical="center" wrapText="1"/>
    </xf>
    <xf numFmtId="164" fontId="10" fillId="0" borderId="1" xfId="2" applyNumberFormat="1" applyFont="1" applyFill="1" applyBorder="1" applyAlignment="1">
      <alignment horizontal="right" vertical="center" wrapText="1"/>
    </xf>
    <xf numFmtId="0" fontId="5" fillId="3" borderId="0" xfId="2" applyFont="1" applyFill="1" applyAlignment="1">
      <alignment horizontal="center" vertical="center" wrapText="1"/>
    </xf>
    <xf numFmtId="0" fontId="16" fillId="3" borderId="0" xfId="2" applyFont="1" applyFill="1" applyAlignment="1">
      <alignment horizontal="center" vertical="center" wrapText="1"/>
    </xf>
    <xf numFmtId="0" fontId="1" fillId="0" borderId="0" xfId="2"/>
    <xf numFmtId="0" fontId="17" fillId="0" borderId="0" xfId="2" applyFont="1"/>
    <xf numFmtId="164" fontId="1" fillId="0" borderId="0" xfId="2" applyNumberFormat="1"/>
    <xf numFmtId="0" fontId="10" fillId="0" borderId="0" xfId="2" applyFont="1" applyFill="1" applyAlignment="1">
      <alignment horizontal="justify" vertical="center" wrapText="1"/>
    </xf>
    <xf numFmtId="0" fontId="12" fillId="5" borderId="0" xfId="2" applyFont="1" applyFill="1" applyAlignment="1">
      <alignment horizontal="justify" vertical="center" wrapText="1"/>
    </xf>
    <xf numFmtId="167" fontId="18" fillId="2" borderId="0" xfId="2" applyNumberFormat="1" applyFont="1" applyFill="1" applyAlignment="1">
      <alignment horizontal="right" vertical="center" wrapText="1"/>
    </xf>
    <xf numFmtId="167" fontId="18" fillId="0" borderId="0" xfId="2" applyNumberFormat="1" applyFont="1" applyFill="1" applyAlignment="1">
      <alignment horizontal="right" vertical="center" wrapText="1"/>
    </xf>
    <xf numFmtId="164" fontId="1" fillId="0" borderId="0" xfId="2" applyNumberFormat="1" applyFont="1"/>
    <xf numFmtId="0" fontId="1" fillId="0" borderId="0" xfId="2" applyFont="1"/>
    <xf numFmtId="0" fontId="7" fillId="0" borderId="0" xfId="2" applyFont="1" applyFill="1" applyAlignment="1">
      <alignment horizontal="justify" vertical="center" wrapText="1"/>
    </xf>
    <xf numFmtId="0" fontId="11" fillId="0" borderId="0" xfId="2" applyFont="1" applyFill="1" applyAlignment="1">
      <alignment horizontal="justify" vertical="center" wrapText="1"/>
    </xf>
    <xf numFmtId="0" fontId="7" fillId="0" borderId="1" xfId="2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justify" vertical="center" wrapText="1"/>
    </xf>
    <xf numFmtId="0" fontId="7" fillId="0" borderId="0" xfId="2" applyFont="1" applyFill="1" applyBorder="1" applyAlignment="1">
      <alignment horizontal="justify" vertical="center" wrapText="1"/>
    </xf>
    <xf numFmtId="0" fontId="4" fillId="0" borderId="0" xfId="2" applyFont="1" applyFill="1" applyBorder="1" applyAlignment="1">
      <alignment horizontal="justify" vertical="center" wrapText="1"/>
    </xf>
    <xf numFmtId="0" fontId="13" fillId="0" borderId="0" xfId="2" applyFont="1" applyFill="1" applyAlignment="1">
      <alignment horizontal="justify" vertical="center" wrapText="1"/>
    </xf>
    <xf numFmtId="0" fontId="15" fillId="0" borderId="0" xfId="2" applyFont="1" applyFill="1" applyAlignment="1">
      <alignment horizontal="justify" vertical="center" wrapText="1"/>
    </xf>
    <xf numFmtId="0" fontId="19" fillId="0" borderId="0" xfId="2" applyFont="1"/>
    <xf numFmtId="164" fontId="10" fillId="0" borderId="0" xfId="2" applyNumberFormat="1" applyFont="1" applyFill="1" applyAlignment="1">
      <alignment horizontal="right" vertical="center" wrapText="1"/>
    </xf>
    <xf numFmtId="164" fontId="1" fillId="0" borderId="0" xfId="2" applyNumberFormat="1" applyAlignment="1">
      <alignment horizontal="right"/>
    </xf>
    <xf numFmtId="9" fontId="1" fillId="0" borderId="0" xfId="2" applyNumberFormat="1" applyAlignment="1">
      <alignment horizontal="right"/>
    </xf>
    <xf numFmtId="167" fontId="1" fillId="0" borderId="0" xfId="2" applyNumberFormat="1" applyAlignment="1">
      <alignment horizontal="right"/>
    </xf>
    <xf numFmtId="164" fontId="20" fillId="3" borderId="0" xfId="2" applyNumberFormat="1" applyFont="1" applyFill="1" applyBorder="1" applyAlignment="1">
      <alignment vertical="center" wrapText="1"/>
    </xf>
    <xf numFmtId="164" fontId="20" fillId="3" borderId="0" xfId="2" applyNumberFormat="1" applyFont="1" applyFill="1" applyBorder="1" applyAlignment="1">
      <alignment horizontal="center" vertical="center" wrapText="1"/>
    </xf>
    <xf numFmtId="0" fontId="20" fillId="3" borderId="0" xfId="2" applyFont="1" applyFill="1" applyBorder="1" applyAlignment="1">
      <alignment horizontal="justify" vertical="center" wrapText="1"/>
    </xf>
    <xf numFmtId="0" fontId="5" fillId="3" borderId="0" xfId="2" applyFont="1" applyFill="1" applyBorder="1" applyAlignment="1">
      <alignment horizontal="center" vertical="center" wrapText="1"/>
    </xf>
    <xf numFmtId="164" fontId="20" fillId="3" borderId="0" xfId="2" applyNumberFormat="1" applyFont="1" applyFill="1" applyBorder="1" applyAlignment="1">
      <alignment horizontal="center" vertical="center" wrapText="1"/>
    </xf>
    <xf numFmtId="14" fontId="20" fillId="3" borderId="0" xfId="2" applyNumberFormat="1" applyFont="1" applyFill="1" applyBorder="1" applyAlignment="1">
      <alignment horizontal="center" vertical="center" wrapText="1"/>
    </xf>
    <xf numFmtId="168" fontId="20" fillId="3" borderId="0" xfId="2" applyNumberFormat="1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2" fillId="5" borderId="0" xfId="2" applyFont="1" applyFill="1" applyAlignment="1">
      <alignment horizontal="justify" vertical="center" wrapText="1"/>
    </xf>
    <xf numFmtId="0" fontId="23" fillId="5" borderId="0" xfId="2" applyFont="1" applyFill="1" applyAlignment="1">
      <alignment horizontal="justify" vertical="center" wrapText="1"/>
    </xf>
    <xf numFmtId="164" fontId="21" fillId="5" borderId="0" xfId="2" applyNumberFormat="1" applyFont="1" applyFill="1" applyAlignment="1">
      <alignment horizontal="right" vertical="center" wrapText="1"/>
    </xf>
    <xf numFmtId="0" fontId="22" fillId="0" borderId="0" xfId="2" applyFont="1" applyAlignment="1">
      <alignment horizontal="justify" vertical="center" wrapText="1"/>
    </xf>
    <xf numFmtId="0" fontId="23" fillId="0" borderId="0" xfId="2" applyFont="1" applyFill="1" applyAlignment="1">
      <alignment horizontal="justify" vertical="center" wrapText="1"/>
    </xf>
    <xf numFmtId="0" fontId="23" fillId="0" borderId="0" xfId="2" applyFont="1" applyAlignment="1">
      <alignment horizontal="left" vertical="center" wrapText="1"/>
    </xf>
    <xf numFmtId="164" fontId="21" fillId="3" borderId="0" xfId="2" applyNumberFormat="1" applyFont="1" applyFill="1" applyAlignment="1">
      <alignment horizontal="right" vertical="center" wrapText="1"/>
    </xf>
    <xf numFmtId="164" fontId="21" fillId="0" borderId="0" xfId="2" applyNumberFormat="1" applyFont="1" applyFill="1" applyAlignment="1">
      <alignment horizontal="right" vertical="center" wrapText="1"/>
    </xf>
    <xf numFmtId="169" fontId="21" fillId="0" borderId="0" xfId="2" applyNumberFormat="1" applyFont="1" applyFill="1" applyAlignment="1">
      <alignment horizontal="right" vertical="center" wrapText="1"/>
    </xf>
    <xf numFmtId="0" fontId="24" fillId="0" borderId="0" xfId="2" applyFont="1" applyFill="1" applyAlignment="1">
      <alignment horizontal="left" vertical="center" wrapText="1"/>
    </xf>
    <xf numFmtId="0" fontId="24" fillId="0" borderId="0" xfId="2" applyFont="1" applyAlignment="1">
      <alignment horizontal="left" vertical="center" wrapText="1" indent="1"/>
    </xf>
    <xf numFmtId="164" fontId="23" fillId="0" borderId="0" xfId="2" applyNumberFormat="1" applyFont="1" applyFill="1" applyAlignment="1">
      <alignment horizontal="right" vertical="center" wrapText="1"/>
    </xf>
    <xf numFmtId="169" fontId="23" fillId="0" borderId="0" xfId="2" applyNumberFormat="1" applyFont="1" applyFill="1" applyAlignment="1">
      <alignment horizontal="right" vertical="center" wrapText="1"/>
    </xf>
    <xf numFmtId="0" fontId="25" fillId="0" borderId="0" xfId="2" applyFont="1" applyAlignment="1">
      <alignment horizontal="justify" vertical="center" wrapText="1"/>
    </xf>
    <xf numFmtId="0" fontId="23" fillId="0" borderId="0" xfId="2" applyFont="1" applyFill="1" applyAlignment="1">
      <alignment horizontal="left" vertical="center" wrapText="1"/>
    </xf>
    <xf numFmtId="0" fontId="24" fillId="0" borderId="0" xfId="2" applyFont="1" applyAlignment="1">
      <alignment horizontal="left" vertical="center" wrapText="1"/>
    </xf>
    <xf numFmtId="164" fontId="26" fillId="3" borderId="0" xfId="2" applyNumberFormat="1" applyFont="1" applyFill="1" applyAlignment="1">
      <alignment horizontal="right" vertical="center" wrapText="1"/>
    </xf>
    <xf numFmtId="164" fontId="24" fillId="0" borderId="0" xfId="2" applyNumberFormat="1" applyFont="1" applyFill="1" applyAlignment="1">
      <alignment horizontal="right" vertical="center" wrapText="1"/>
    </xf>
    <xf numFmtId="169" fontId="24" fillId="0" borderId="0" xfId="2" applyNumberFormat="1" applyFont="1" applyFill="1" applyAlignment="1">
      <alignment horizontal="right" vertical="center" wrapText="1"/>
    </xf>
    <xf numFmtId="0" fontId="24" fillId="0" borderId="0" xfId="2" applyFont="1" applyFill="1" applyAlignment="1">
      <alignment horizontal="justify" vertical="center" wrapText="1"/>
    </xf>
    <xf numFmtId="164" fontId="26" fillId="0" borderId="0" xfId="2" applyNumberFormat="1" applyFont="1" applyFill="1" applyAlignment="1">
      <alignment horizontal="right" vertical="center" wrapText="1"/>
    </xf>
    <xf numFmtId="169" fontId="27" fillId="0" borderId="0" xfId="2" applyNumberFormat="1" applyFont="1" applyFill="1" applyAlignment="1">
      <alignment horizontal="right" vertical="center" wrapText="1"/>
    </xf>
    <xf numFmtId="0" fontId="22" fillId="0" borderId="1" xfId="2" applyFont="1" applyBorder="1" applyAlignment="1">
      <alignment horizontal="justify" vertical="center" wrapText="1"/>
    </xf>
    <xf numFmtId="0" fontId="23" fillId="0" borderId="1" xfId="2" applyFont="1" applyFill="1" applyBorder="1" applyAlignment="1">
      <alignment horizontal="justify" vertical="center" wrapText="1"/>
    </xf>
    <xf numFmtId="0" fontId="23" fillId="0" borderId="1" xfId="2" applyFont="1" applyBorder="1" applyAlignment="1">
      <alignment horizontal="left" vertical="center" wrapText="1"/>
    </xf>
    <xf numFmtId="164" fontId="21" fillId="3" borderId="1" xfId="2" applyNumberFormat="1" applyFont="1" applyFill="1" applyBorder="1" applyAlignment="1">
      <alignment horizontal="right" vertical="center" wrapText="1"/>
    </xf>
    <xf numFmtId="164" fontId="21" fillId="0" borderId="1" xfId="2" applyNumberFormat="1" applyFont="1" applyFill="1" applyBorder="1" applyAlignment="1">
      <alignment horizontal="right" vertical="center" wrapText="1"/>
    </xf>
    <xf numFmtId="169" fontId="28" fillId="0" borderId="1" xfId="2" applyNumberFormat="1" applyFont="1" applyFill="1" applyBorder="1" applyAlignment="1">
      <alignment horizontal="right" vertical="center" wrapText="1"/>
    </xf>
    <xf numFmtId="169" fontId="29" fillId="0" borderId="0" xfId="2" applyNumberFormat="1" applyFont="1" applyFill="1" applyAlignment="1">
      <alignment horizontal="right" vertical="center" wrapText="1"/>
    </xf>
    <xf numFmtId="169" fontId="28" fillId="0" borderId="0" xfId="2" applyNumberFormat="1" applyFont="1" applyFill="1" applyAlignment="1">
      <alignment horizontal="right" vertical="center" wrapText="1"/>
    </xf>
    <xf numFmtId="164" fontId="21" fillId="2" borderId="1" xfId="2" applyNumberFormat="1" applyFont="1" applyFill="1" applyBorder="1" applyAlignment="1">
      <alignment horizontal="right" vertical="center" wrapText="1"/>
    </xf>
    <xf numFmtId="169" fontId="21" fillId="0" borderId="1" xfId="2" applyNumberFormat="1" applyFont="1" applyFill="1" applyBorder="1" applyAlignment="1">
      <alignment horizontal="right" vertical="center" wrapText="1"/>
    </xf>
    <xf numFmtId="0" fontId="23" fillId="0" borderId="0" xfId="2" applyFont="1" applyAlignment="1">
      <alignment horizontal="justify" vertical="center" wrapText="1"/>
    </xf>
    <xf numFmtId="0" fontId="23" fillId="0" borderId="1" xfId="2" applyFont="1" applyBorder="1" applyAlignment="1">
      <alignment horizontal="justify" vertical="center" wrapText="1"/>
    </xf>
    <xf numFmtId="0" fontId="20" fillId="3" borderId="1" xfId="2" applyFont="1" applyFill="1" applyBorder="1" applyAlignment="1">
      <alignment horizontal="justify" vertical="center" wrapText="1"/>
    </xf>
    <xf numFmtId="0" fontId="30" fillId="3" borderId="1" xfId="2" applyFont="1" applyFill="1" applyBorder="1" applyAlignment="1">
      <alignment horizontal="justify" vertical="center" wrapText="1"/>
    </xf>
    <xf numFmtId="164" fontId="31" fillId="3" borderId="1" xfId="2" applyNumberFormat="1" applyFont="1" applyFill="1" applyBorder="1" applyAlignment="1">
      <alignment horizontal="right" vertical="center" wrapText="1"/>
    </xf>
    <xf numFmtId="164" fontId="31" fillId="0" borderId="1" xfId="2" applyNumberFormat="1" applyFont="1" applyFill="1" applyBorder="1" applyAlignment="1">
      <alignment horizontal="right" vertical="center" wrapText="1"/>
    </xf>
    <xf numFmtId="169" fontId="31" fillId="0" borderId="1" xfId="2" applyNumberFormat="1" applyFont="1" applyFill="1" applyBorder="1" applyAlignment="1">
      <alignment horizontal="right" vertical="center" wrapText="1"/>
    </xf>
    <xf numFmtId="0" fontId="26" fillId="0" borderId="0" xfId="2" applyFont="1"/>
    <xf numFmtId="164" fontId="32" fillId="0" borderId="0" xfId="2" applyNumberFormat="1" applyFont="1" applyAlignment="1">
      <alignment horizontal="right"/>
    </xf>
    <xf numFmtId="164" fontId="6" fillId="3" borderId="0" xfId="2" applyNumberFormat="1" applyFont="1" applyFill="1" applyBorder="1" applyAlignment="1">
      <alignment horizontal="center" vertical="center" wrapText="1"/>
    </xf>
    <xf numFmtId="0" fontId="16" fillId="3" borderId="0" xfId="2" applyFont="1" applyFill="1" applyBorder="1" applyAlignment="1">
      <alignment horizontal="center" vertical="center" wrapText="1"/>
    </xf>
    <xf numFmtId="14" fontId="6" fillId="3" borderId="0" xfId="2" applyNumberFormat="1" applyFont="1" applyFill="1" applyBorder="1" applyAlignment="1">
      <alignment horizontal="center" vertical="center" wrapText="1"/>
    </xf>
    <xf numFmtId="0" fontId="6" fillId="3" borderId="0" xfId="2" applyNumberFormat="1" applyFont="1" applyFill="1" applyBorder="1" applyAlignment="1">
      <alignment horizontal="center" vertical="center" wrapText="1"/>
    </xf>
    <xf numFmtId="0" fontId="33" fillId="5" borderId="0" xfId="2" applyFont="1" applyFill="1" applyAlignment="1">
      <alignment horizontal="center" vertical="center" wrapText="1"/>
    </xf>
    <xf numFmtId="0" fontId="33" fillId="5" borderId="0" xfId="2" applyFont="1" applyFill="1" applyAlignment="1">
      <alignment horizontal="justify" vertical="center" wrapText="1"/>
    </xf>
    <xf numFmtId="164" fontId="34" fillId="2" borderId="0" xfId="2" applyNumberFormat="1" applyFont="1" applyFill="1" applyAlignment="1">
      <alignment horizontal="right" vertical="center" wrapText="1"/>
    </xf>
    <xf numFmtId="164" fontId="34" fillId="0" borderId="0" xfId="2" applyNumberFormat="1" applyFont="1" applyFill="1" applyAlignment="1">
      <alignment horizontal="right" vertical="center" wrapText="1"/>
    </xf>
    <xf numFmtId="164" fontId="34" fillId="5" borderId="0" xfId="2" applyNumberFormat="1" applyFont="1" applyFill="1" applyAlignment="1">
      <alignment horizontal="right" vertical="center" wrapText="1"/>
    </xf>
    <xf numFmtId="0" fontId="7" fillId="0" borderId="0" xfId="2" applyFont="1" applyAlignment="1">
      <alignment horizontal="justify" vertical="center" wrapText="1"/>
    </xf>
    <xf numFmtId="0" fontId="33" fillId="0" borderId="0" xfId="2" applyFont="1" applyAlignment="1">
      <alignment horizontal="center" vertical="center" wrapText="1"/>
    </xf>
    <xf numFmtId="0" fontId="33" fillId="0" borderId="0" xfId="2" applyFont="1" applyAlignment="1">
      <alignment horizontal="justify" vertical="center" wrapText="1"/>
    </xf>
    <xf numFmtId="164" fontId="35" fillId="3" borderId="0" xfId="2" applyNumberFormat="1" applyFont="1" applyFill="1" applyAlignment="1">
      <alignment horizontal="right" vertical="center" wrapText="1"/>
    </xf>
    <xf numFmtId="164" fontId="35" fillId="0" borderId="0" xfId="2" applyNumberFormat="1" applyFont="1" applyFill="1" applyAlignment="1">
      <alignment horizontal="right" vertical="center" wrapText="1"/>
    </xf>
    <xf numFmtId="0" fontId="3" fillId="0" borderId="0" xfId="2" applyFont="1"/>
    <xf numFmtId="164" fontId="34" fillId="3" borderId="0" xfId="2" applyNumberFormat="1" applyFont="1" applyFill="1" applyAlignment="1">
      <alignment horizontal="right" vertical="center" wrapText="1"/>
    </xf>
    <xf numFmtId="0" fontId="4" fillId="0" borderId="1" xfId="2" applyFont="1" applyBorder="1" applyAlignment="1">
      <alignment horizontal="justify" vertical="center" wrapText="1"/>
    </xf>
    <xf numFmtId="0" fontId="33" fillId="0" borderId="1" xfId="2" applyFont="1" applyBorder="1" applyAlignment="1">
      <alignment horizontal="justify" vertical="center" wrapText="1"/>
    </xf>
    <xf numFmtId="164" fontId="34" fillId="2" borderId="1" xfId="2" applyNumberFormat="1" applyFont="1" applyFill="1" applyBorder="1" applyAlignment="1">
      <alignment horizontal="right" vertical="center" wrapText="1"/>
    </xf>
    <xf numFmtId="164" fontId="34" fillId="0" borderId="1" xfId="2" applyNumberFormat="1" applyFont="1" applyFill="1" applyBorder="1" applyAlignment="1">
      <alignment horizontal="right" vertical="center" wrapText="1"/>
    </xf>
    <xf numFmtId="164" fontId="34" fillId="3" borderId="1" xfId="2" applyNumberFormat="1" applyFont="1" applyFill="1" applyBorder="1" applyAlignment="1">
      <alignment horizontal="right" vertical="center" wrapText="1"/>
    </xf>
    <xf numFmtId="0" fontId="36" fillId="0" borderId="0" xfId="2" applyFont="1" applyAlignment="1">
      <alignment horizontal="justify" vertical="center" wrapText="1"/>
    </xf>
    <xf numFmtId="0" fontId="34" fillId="0" borderId="0" xfId="2" applyFont="1" applyAlignment="1">
      <alignment horizontal="justify" vertical="center" wrapText="1"/>
    </xf>
    <xf numFmtId="0" fontId="37" fillId="0" borderId="0" xfId="2" applyFont="1"/>
    <xf numFmtId="164" fontId="35" fillId="2" borderId="0" xfId="2" applyNumberFormat="1" applyFont="1" applyFill="1" applyAlignment="1">
      <alignment horizontal="right" vertical="center" wrapText="1"/>
    </xf>
    <xf numFmtId="0" fontId="38" fillId="3" borderId="0" xfId="2" applyFont="1" applyFill="1" applyAlignment="1">
      <alignment horizontal="center" vertical="center" wrapText="1"/>
    </xf>
    <xf numFmtId="0" fontId="38" fillId="3" borderId="0" xfId="2" applyFont="1" applyFill="1" applyAlignment="1">
      <alignment horizontal="center" vertical="center" wrapText="1"/>
    </xf>
    <xf numFmtId="0" fontId="39" fillId="0" borderId="1" xfId="2" applyFont="1" applyFill="1" applyBorder="1" applyAlignment="1">
      <alignment horizontal="justify" vertical="center" wrapText="1"/>
    </xf>
    <xf numFmtId="164" fontId="39" fillId="4" borderId="1" xfId="2" applyNumberFormat="1" applyFont="1" applyFill="1" applyBorder="1" applyAlignment="1">
      <alignment horizontal="right" vertical="center" wrapText="1"/>
    </xf>
    <xf numFmtId="0" fontId="40" fillId="5" borderId="2" xfId="2" applyFont="1" applyFill="1" applyBorder="1" applyAlignment="1">
      <alignment horizontal="justify" vertical="center" wrapText="1"/>
    </xf>
    <xf numFmtId="164" fontId="39" fillId="5" borderId="0" xfId="2" applyNumberFormat="1" applyFont="1" applyFill="1" applyBorder="1" applyAlignment="1">
      <alignment horizontal="right" vertical="center" wrapText="1"/>
    </xf>
    <xf numFmtId="164" fontId="40" fillId="4" borderId="0" xfId="2" applyNumberFormat="1" applyFont="1" applyFill="1" applyBorder="1" applyAlignment="1">
      <alignment horizontal="right" vertical="center" wrapText="1"/>
    </xf>
    <xf numFmtId="0" fontId="39" fillId="5" borderId="0" xfId="2" applyFont="1" applyFill="1" applyBorder="1" applyAlignment="1">
      <alignment horizontal="justify" vertical="center" wrapText="1"/>
    </xf>
    <xf numFmtId="0" fontId="39" fillId="4" borderId="0" xfId="2" applyFont="1" applyFill="1" applyAlignment="1">
      <alignment horizontal="justify" vertical="center" wrapText="1"/>
    </xf>
    <xf numFmtId="164" fontId="39" fillId="4" borderId="0" xfId="2" applyNumberFormat="1" applyFont="1" applyFill="1" applyAlignment="1">
      <alignment horizontal="right" vertical="center" wrapText="1"/>
    </xf>
    <xf numFmtId="164" fontId="39" fillId="4" borderId="0" xfId="2" applyNumberFormat="1" applyFont="1" applyFill="1" applyBorder="1" applyAlignment="1">
      <alignment horizontal="right" vertical="center" wrapText="1"/>
    </xf>
    <xf numFmtId="0" fontId="41" fillId="4" borderId="0" xfId="2" applyFont="1" applyFill="1" applyAlignment="1">
      <alignment horizontal="left" vertical="center" wrapText="1" indent="2"/>
    </xf>
    <xf numFmtId="164" fontId="41" fillId="4" borderId="0" xfId="2" applyNumberFormat="1" applyFont="1" applyFill="1" applyAlignment="1">
      <alignment horizontal="right" vertical="center" wrapText="1"/>
    </xf>
    <xf numFmtId="164" fontId="41" fillId="4" borderId="0" xfId="2" applyNumberFormat="1" applyFont="1" applyFill="1" applyBorder="1" applyAlignment="1">
      <alignment horizontal="right" vertical="center" wrapText="1"/>
    </xf>
    <xf numFmtId="164" fontId="41" fillId="0" borderId="0" xfId="2" applyNumberFormat="1" applyFont="1" applyFill="1" applyBorder="1" applyAlignment="1">
      <alignment horizontal="right" vertical="center" wrapText="1"/>
    </xf>
    <xf numFmtId="0" fontId="12" fillId="4" borderId="0" xfId="2" applyFont="1" applyFill="1" applyAlignment="1">
      <alignment horizontal="justify" vertical="center" wrapText="1"/>
    </xf>
    <xf numFmtId="164" fontId="12" fillId="4" borderId="0" xfId="2" applyNumberFormat="1" applyFont="1" applyFill="1" applyAlignment="1">
      <alignment horizontal="right" vertical="center" wrapText="1"/>
    </xf>
    <xf numFmtId="164" fontId="39" fillId="5" borderId="1" xfId="2" applyNumberFormat="1" applyFont="1" applyFill="1" applyBorder="1" applyAlignment="1">
      <alignment horizontal="right" vertical="center" wrapText="1"/>
    </xf>
    <xf numFmtId="0" fontId="39" fillId="0" borderId="0" xfId="2" applyFont="1" applyFill="1" applyBorder="1" applyAlignment="1">
      <alignment horizontal="justify" vertical="center" wrapText="1"/>
    </xf>
    <xf numFmtId="164" fontId="42" fillId="5" borderId="0" xfId="2" applyNumberFormat="1" applyFont="1" applyFill="1" applyBorder="1" applyAlignment="1">
      <alignment horizontal="right" vertical="center" wrapText="1"/>
    </xf>
    <xf numFmtId="164" fontId="43" fillId="5" borderId="0" xfId="2" applyNumberFormat="1" applyFont="1" applyFill="1" applyBorder="1" applyAlignment="1">
      <alignment horizontal="right" vertical="center" wrapText="1"/>
    </xf>
    <xf numFmtId="164" fontId="39" fillId="4" borderId="0" xfId="2" applyNumberFormat="1" applyFont="1" applyFill="1" applyAlignment="1">
      <alignment wrapText="1"/>
    </xf>
    <xf numFmtId="164" fontId="41" fillId="4" borderId="0" xfId="2" applyNumberFormat="1" applyFont="1" applyFill="1" applyAlignment="1">
      <alignment wrapText="1"/>
    </xf>
    <xf numFmtId="164" fontId="43" fillId="4" borderId="0" xfId="2" applyNumberFormat="1" applyFont="1" applyFill="1" applyBorder="1" applyAlignment="1">
      <alignment horizontal="right" vertical="center" wrapText="1"/>
    </xf>
    <xf numFmtId="164" fontId="42" fillId="4" borderId="0" xfId="2" applyNumberFormat="1" applyFont="1" applyFill="1" applyBorder="1" applyAlignment="1">
      <alignment horizontal="right" vertical="center" wrapText="1"/>
    </xf>
    <xf numFmtId="164" fontId="43" fillId="4" borderId="0" xfId="2" applyNumberFormat="1" applyFont="1" applyFill="1" applyBorder="1" applyAlignment="1">
      <alignment wrapText="1"/>
    </xf>
    <xf numFmtId="164" fontId="39" fillId="4" borderId="0" xfId="2" applyNumberFormat="1" applyFont="1" applyFill="1" applyBorder="1" applyAlignment="1">
      <alignment wrapText="1"/>
    </xf>
    <xf numFmtId="0" fontId="39" fillId="5" borderId="0" xfId="2" applyFont="1" applyFill="1" applyAlignment="1">
      <alignment horizontal="justify" vertical="center" wrapText="1"/>
    </xf>
    <xf numFmtId="164" fontId="40" fillId="5" borderId="0" xfId="2" applyNumberFormat="1" applyFont="1" applyFill="1" applyAlignment="1">
      <alignment horizontal="right" vertical="center" wrapText="1"/>
    </xf>
    <xf numFmtId="164" fontId="44" fillId="4" borderId="0" xfId="2" applyNumberFormat="1" applyFont="1" applyFill="1" applyAlignment="1">
      <alignment horizontal="right" vertical="center" wrapText="1"/>
    </xf>
    <xf numFmtId="0" fontId="1" fillId="2" borderId="3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1" fillId="4" borderId="0" xfId="3" applyFont="1" applyFill="1" applyBorder="1"/>
    <xf numFmtId="0" fontId="1" fillId="2" borderId="5" xfId="3" applyFont="1" applyFill="1" applyBorder="1" applyAlignment="1">
      <alignment horizontal="center"/>
    </xf>
    <xf numFmtId="14" fontId="3" fillId="2" borderId="6" xfId="3" applyNumberFormat="1" applyFont="1" applyFill="1" applyBorder="1" applyAlignment="1">
      <alignment horizontal="center"/>
    </xf>
    <xf numFmtId="0" fontId="3" fillId="4" borderId="0" xfId="3" applyFont="1" applyFill="1" applyBorder="1"/>
    <xf numFmtId="0" fontId="1" fillId="4" borderId="0" xfId="3" applyFont="1" applyFill="1" applyBorder="1" applyAlignment="1">
      <alignment horizontal="center"/>
    </xf>
    <xf numFmtId="10" fontId="1" fillId="4" borderId="0" xfId="3" applyNumberFormat="1" applyFont="1" applyFill="1" applyBorder="1" applyAlignment="1">
      <alignment horizontal="center"/>
    </xf>
    <xf numFmtId="10" fontId="32" fillId="6" borderId="0" xfId="3" applyNumberFormat="1" applyFont="1" applyFill="1" applyBorder="1" applyAlignment="1">
      <alignment horizontal="center"/>
    </xf>
    <xf numFmtId="0" fontId="1" fillId="4" borderId="0" xfId="3" applyFont="1" applyFill="1" applyBorder="1" applyAlignment="1">
      <alignment wrapText="1"/>
    </xf>
    <xf numFmtId="4" fontId="32" fillId="0" borderId="0" xfId="3" applyNumberFormat="1" applyFont="1" applyFill="1" applyBorder="1" applyAlignment="1">
      <alignment horizontal="center"/>
    </xf>
    <xf numFmtId="4" fontId="1" fillId="4" borderId="0" xfId="3" applyNumberFormat="1" applyFont="1" applyFill="1" applyBorder="1" applyAlignment="1">
      <alignment horizontal="center"/>
    </xf>
    <xf numFmtId="4" fontId="32" fillId="6" borderId="0" xfId="3" applyNumberFormat="1" applyFont="1" applyFill="1" applyBorder="1" applyAlignment="1">
      <alignment horizontal="center"/>
    </xf>
    <xf numFmtId="4" fontId="32" fillId="4" borderId="0" xfId="3" applyNumberFormat="1" applyFont="1" applyFill="1" applyBorder="1" applyAlignment="1">
      <alignment horizontal="center"/>
    </xf>
    <xf numFmtId="0" fontId="32" fillId="4" borderId="0" xfId="3" applyFont="1" applyFill="1" applyBorder="1"/>
    <xf numFmtId="2" fontId="32" fillId="4" borderId="0" xfId="3" applyNumberFormat="1" applyFont="1" applyFill="1" applyBorder="1" applyAlignment="1">
      <alignment horizontal="center"/>
    </xf>
    <xf numFmtId="2" fontId="32" fillId="6" borderId="0" xfId="3" applyNumberFormat="1" applyFont="1" applyFill="1" applyBorder="1" applyAlignment="1">
      <alignment horizontal="center"/>
    </xf>
    <xf numFmtId="0" fontId="32" fillId="4" borderId="0" xfId="3" applyFont="1" applyFill="1" applyBorder="1" applyAlignment="1">
      <alignment horizontal="center"/>
    </xf>
    <xf numFmtId="10" fontId="32" fillId="4" borderId="0" xfId="3" applyNumberFormat="1" applyFont="1" applyFill="1" applyBorder="1" applyAlignment="1">
      <alignment horizontal="center"/>
    </xf>
    <xf numFmtId="0" fontId="1" fillId="0" borderId="0" xfId="3" applyFont="1" applyFill="1" applyBorder="1"/>
  </cellXfs>
  <cellStyles count="4">
    <cellStyle name="Normalny" xfId="0" builtinId="0"/>
    <cellStyle name="Normalny 354 2 2 2" xfId="2"/>
    <cellStyle name="Normalny 354 2 4" xfId="1"/>
    <cellStyle name="Normalny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SPRAWOZDANIA%20FINANSOWE/SPRAWOZDANIA%20P&#211;&#321;ROCZNE/2018/I%20p&#243;&#322;rocze/2018_ARKUSZ%20KONSOLIDACYJNY_VI_2018_P&amp;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\dfk\2.%20SPRAWOZDANIA%20FINANSOWE\SPRAWOZDANIA_ROCZNE\2016\Sprawozdania%20finansowe%20-%20wersja%20robocza\RAPORT%20ROCZNY%202015_V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\dfk\Users\mgajewski\AppData\Local\Microsoft\Windows\Temporary%20Internet%20Files\Content.Outlook\7J4N66QO\hlb_bilans_pro_1_03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ajewski\AppData\Local\Microsoft\Windows\Temporary%20Internet%20Files\Content.Outlook\7J4N66QO\hlb_bilans_pro_1_03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OZDANIE%20JEDNOSTKOWE_CAPITAL_SERVICE%20-%20IV_Q_2019_OST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omes$\Users\agnieszkap\Desktop\CASH%20FLOW\CF%20-%20sprawozdanie%20finansow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\dfk\Users\mgajewski\AppData\Local\Microsoft\Windows\Temporary%20Internet%20Files\Content.Outlook\7J4N66QO\Skons%20Spr%20Fin%20%20CS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ajewski\AppData\Local\Microsoft\Windows\Temporary%20Internet%20Files\Content.Outlook\7J4N66QO\Skons%20Spr%20Fin%20%20CS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Praca%20Adv\AppData\Local\Microsoft\Windows\Temporary%20Internet%20Files\Low\Content.IE5\MVNQ3BCF\REWIT%20-%20Spr.Fin.%20ver.%201.1%20po%20zmianach%20A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RUPA%20ADV\2013\Konsolidacja%202013\12.2013%20kwartalne\Dane%20sp&#243;&#322;ek\4Q2013SMT%20wst&#281;pne\SMT%20konsolidac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NSOLIDOWANY_BILANS"/>
      <sheetName val="SKOSNOLSIDOWANY_RZIS"/>
      <sheetName val="DANE AKTYWA_CS_SA"/>
      <sheetName val="DANE PASYWA_CS_SA"/>
      <sheetName val="DANE P&amp;L_CS_SA"/>
      <sheetName val="DANE AKTYWA_BR_MAN"/>
      <sheetName val="DANE PASYWA_BR_MAN"/>
      <sheetName val="DANE P&amp;L_BR_MAN"/>
      <sheetName val="DANE BILANS FINLO"/>
      <sheetName val="DANE RZIS FINLO"/>
      <sheetName val="DANE BILANS KREDYT OK "/>
      <sheetName val="DANE RZIS KREDYT OK"/>
      <sheetName val="_"/>
      <sheetName val="RZIS"/>
      <sheetName val="BILANS"/>
      <sheetName val="Aktywa_skonsolidowane"/>
      <sheetName val="Pasywa_skonsolidowane"/>
      <sheetName val="P&amp;L_CS_SA_skonsolidowane"/>
      <sheetName val="Przepływy_CS_SA (2)"/>
      <sheetName val="BILANS AKTYWA"/>
      <sheetName val="BILANS PASYWA"/>
      <sheetName val="WYBRANE DANE FINANSOWE"/>
      <sheetName val="BILANS AKTYWA_wersja_skrócona"/>
      <sheetName val="BILANS PASYWA_wersja_skrócona"/>
      <sheetName val="P&amp;LA"/>
      <sheetName val="CF_wersja_skrócona"/>
      <sheetName val="CF"/>
      <sheetName val="ZSK_wersja skrócona"/>
      <sheetName val="ZSK_wersja pełna"/>
      <sheetName val="Wskaźniki _I"/>
      <sheetName val="Wykresy"/>
      <sheetName val="Konwenanty"/>
      <sheetName val="CS_NOTA 1"/>
      <sheetName val="CS_NOTA 2"/>
      <sheetName val="CS_NOTA 3"/>
      <sheetName val="CS_NOTA 4"/>
      <sheetName val="CS_NOTA 5"/>
      <sheetName val="CS_NOTA 6"/>
      <sheetName val="CS_NOTA 7"/>
      <sheetName val="CS_NOTA 8"/>
      <sheetName val="CS_NOTA 9"/>
      <sheetName val="CS_NOTA 10"/>
      <sheetName val="CS_NOTA 11"/>
      <sheetName val="CS_NOTA 12"/>
      <sheetName val="CS_NOTA 13"/>
      <sheetName val="CS_NOTA 14"/>
      <sheetName val="CS_NOTA 14X"/>
      <sheetName val="CS_NOTA 15"/>
      <sheetName val="CS_NOTA 16"/>
      <sheetName val="CS_NOTA 17"/>
      <sheetName val="CS_NOTA_18"/>
      <sheetName val="CS_NOTA_19"/>
      <sheetName val="CS_NOTA_20"/>
      <sheetName val="CS_NOTA_21"/>
      <sheetName val="CS_NOTA 5x"/>
      <sheetName val="CS_NOTA 6x"/>
      <sheetName val="NOTA_KONSOLIDACYJNA_22"/>
      <sheetName val="NOTA_KONSOLIDACYJNA_23"/>
      <sheetName val="NOTA_KONSOLIDACYJNA_24"/>
      <sheetName val="NOTA_KONSOLIDACYJNA_25"/>
      <sheetName val="Dane_do_wstępu"/>
      <sheetName val="Transakcje wewnętrzne"/>
      <sheetName val="NOTA KONSOLIDACYJNA KAPITAŁ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F4">
            <v>9066000</v>
          </cell>
        </row>
      </sheetData>
      <sheetData sheetId="16">
        <row r="4">
          <cell r="F4">
            <v>16026000</v>
          </cell>
        </row>
      </sheetData>
      <sheetData sheetId="17"/>
      <sheetData sheetId="18"/>
      <sheetData sheetId="19"/>
      <sheetData sheetId="20"/>
      <sheetData sheetId="21"/>
      <sheetData sheetId="22">
        <row r="3">
          <cell r="G3">
            <v>9066000</v>
          </cell>
        </row>
      </sheetData>
      <sheetData sheetId="23">
        <row r="3">
          <cell r="G3">
            <v>16026000</v>
          </cell>
        </row>
      </sheetData>
      <sheetData sheetId="24">
        <row r="12">
          <cell r="C12" t="str">
            <v>Koszty działalności operacyjnej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AKTYWA_KOMTOD"/>
      <sheetName val="DANE PASYWA_KOMTOD"/>
      <sheetName val="DANE P&amp;L_KOMTOD"/>
      <sheetName val="DANE AKTYWA_BR_MAN"/>
      <sheetName val="DANE PASYWA_BR_MAN"/>
      <sheetName val="DANE P&amp;L_BR_MAN"/>
      <sheetName val="DANE AKTYWA_CS_SA"/>
      <sheetName val="DANE PASYWA_CS_SA"/>
      <sheetName val="DANE P&amp;L_CS_SA"/>
      <sheetName val="Aktywa_CS_SA"/>
      <sheetName val="Pasywa_CS_SA"/>
      <sheetName val="P&amp;L_CS_SA "/>
      <sheetName val="Przepływy_CS_SA"/>
      <sheetName val="WYBRANE DANE FINANSOWE"/>
      <sheetName val="BILANS AKTYWA"/>
      <sheetName val="BILANS PASYWA"/>
      <sheetName val="P&amp;LA"/>
      <sheetName val="CF"/>
      <sheetName val="ZSK"/>
      <sheetName val="Wskaźniki _I"/>
      <sheetName val="Wykresiki"/>
      <sheetName val="Wskaźniki graniczne"/>
      <sheetName val="Dodatkowe da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3">
          <cell r="B93">
            <v>0</v>
          </cell>
          <cell r="C93" t="str">
            <v>Suma bilansowa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B"/>
      <sheetName val="Dane"/>
      <sheetName val="Instrukcja"/>
      <sheetName val="Indeks"/>
      <sheetName val="SF1"/>
      <sheetName val="Noty 1"/>
      <sheetName val="Noty 2"/>
      <sheetName val="Noty 3"/>
      <sheetName val="SF2"/>
      <sheetName val="SF"/>
      <sheetName val="BA"/>
      <sheetName val="BP"/>
      <sheetName val="RK"/>
      <sheetName val="RP"/>
      <sheetName val="CF"/>
      <sheetName val="CF2"/>
      <sheetName val="ZK"/>
      <sheetName val="DP"/>
      <sheetName val="RZiS"/>
      <sheetName val="Bilans"/>
      <sheetName val="W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AI10">
            <v>0</v>
          </cell>
          <cell r="AJ10">
            <v>0</v>
          </cell>
          <cell r="AK10">
            <v>0</v>
          </cell>
        </row>
        <row r="11">
          <cell r="AI11">
            <v>0</v>
          </cell>
          <cell r="AJ11">
            <v>0</v>
          </cell>
          <cell r="AK11">
            <v>0</v>
          </cell>
        </row>
        <row r="12">
          <cell r="AI12">
            <v>0</v>
          </cell>
          <cell r="AJ12">
            <v>0</v>
          </cell>
          <cell r="AK12">
            <v>0</v>
          </cell>
        </row>
        <row r="13">
          <cell r="AI13">
            <v>0</v>
          </cell>
          <cell r="AJ13">
            <v>0</v>
          </cell>
          <cell r="AK13">
            <v>0</v>
          </cell>
        </row>
        <row r="14">
          <cell r="AI14">
            <v>0</v>
          </cell>
          <cell r="AJ14">
            <v>0</v>
          </cell>
          <cell r="AK14">
            <v>0</v>
          </cell>
        </row>
        <row r="15">
          <cell r="AI15">
            <v>0</v>
          </cell>
          <cell r="AJ15">
            <v>0</v>
          </cell>
          <cell r="AK15">
            <v>0</v>
          </cell>
        </row>
        <row r="16">
          <cell r="AI16">
            <v>0</v>
          </cell>
          <cell r="AJ16">
            <v>0</v>
          </cell>
          <cell r="AK16">
            <v>0</v>
          </cell>
        </row>
        <row r="17">
          <cell r="AI17">
            <v>0</v>
          </cell>
          <cell r="AJ17">
            <v>0</v>
          </cell>
          <cell r="AK17">
            <v>0</v>
          </cell>
        </row>
        <row r="18">
          <cell r="AI18">
            <v>0</v>
          </cell>
          <cell r="AJ18">
            <v>0</v>
          </cell>
          <cell r="AK18">
            <v>0</v>
          </cell>
        </row>
        <row r="19">
          <cell r="AI19">
            <v>0</v>
          </cell>
          <cell r="AJ19">
            <v>0</v>
          </cell>
          <cell r="AK19">
            <v>0</v>
          </cell>
        </row>
        <row r="20">
          <cell r="AI20">
            <v>0</v>
          </cell>
          <cell r="AJ20">
            <v>0</v>
          </cell>
          <cell r="AK20">
            <v>0</v>
          </cell>
        </row>
        <row r="21">
          <cell r="AI21">
            <v>0</v>
          </cell>
          <cell r="AJ21">
            <v>0</v>
          </cell>
          <cell r="AK21">
            <v>0</v>
          </cell>
        </row>
        <row r="22">
          <cell r="AI22">
            <v>0</v>
          </cell>
          <cell r="AJ22">
            <v>0</v>
          </cell>
          <cell r="AK22">
            <v>0</v>
          </cell>
        </row>
        <row r="23">
          <cell r="AI23">
            <v>0</v>
          </cell>
          <cell r="AJ23">
            <v>0</v>
          </cell>
          <cell r="AK23">
            <v>0</v>
          </cell>
        </row>
        <row r="24">
          <cell r="AI24">
            <v>0</v>
          </cell>
          <cell r="AJ24">
            <v>0</v>
          </cell>
          <cell r="AK24">
            <v>0</v>
          </cell>
        </row>
        <row r="25">
          <cell r="AI25">
            <v>0</v>
          </cell>
          <cell r="AJ25">
            <v>0</v>
          </cell>
          <cell r="AK25">
            <v>0</v>
          </cell>
        </row>
        <row r="26">
          <cell r="AI26">
            <v>0</v>
          </cell>
          <cell r="AJ26">
            <v>0</v>
          </cell>
          <cell r="AK26">
            <v>0</v>
          </cell>
        </row>
        <row r="27">
          <cell r="AI27">
            <v>0</v>
          </cell>
          <cell r="AJ27">
            <v>0</v>
          </cell>
          <cell r="AK27">
            <v>0</v>
          </cell>
        </row>
        <row r="28">
          <cell r="AI28">
            <v>0</v>
          </cell>
          <cell r="AJ28">
            <v>0</v>
          </cell>
          <cell r="AK28">
            <v>0</v>
          </cell>
        </row>
        <row r="29">
          <cell r="AI29">
            <v>0</v>
          </cell>
          <cell r="AJ29">
            <v>0</v>
          </cell>
          <cell r="AK29">
            <v>0</v>
          </cell>
        </row>
        <row r="37">
          <cell r="AI37">
            <v>0</v>
          </cell>
          <cell r="AJ37">
            <v>0</v>
          </cell>
          <cell r="AK37">
            <v>0</v>
          </cell>
        </row>
        <row r="38">
          <cell r="AI38">
            <v>0</v>
          </cell>
          <cell r="AJ38">
            <v>0</v>
          </cell>
          <cell r="AK38">
            <v>0</v>
          </cell>
        </row>
        <row r="39">
          <cell r="AI39">
            <v>0</v>
          </cell>
          <cell r="AJ39">
            <v>0</v>
          </cell>
          <cell r="AK39">
            <v>0</v>
          </cell>
        </row>
        <row r="40">
          <cell r="AI40">
            <v>0</v>
          </cell>
          <cell r="AJ40">
            <v>0</v>
          </cell>
          <cell r="AK40">
            <v>0</v>
          </cell>
        </row>
        <row r="41">
          <cell r="AI41">
            <v>0</v>
          </cell>
          <cell r="AJ41">
            <v>0</v>
          </cell>
          <cell r="AK41">
            <v>0</v>
          </cell>
        </row>
        <row r="42">
          <cell r="AI42">
            <v>0</v>
          </cell>
          <cell r="AJ42">
            <v>0</v>
          </cell>
          <cell r="AK42">
            <v>0</v>
          </cell>
        </row>
        <row r="43">
          <cell r="AI43">
            <v>0</v>
          </cell>
          <cell r="AJ43">
            <v>0</v>
          </cell>
          <cell r="AK43">
            <v>0</v>
          </cell>
        </row>
        <row r="44">
          <cell r="AI44">
            <v>0</v>
          </cell>
          <cell r="AJ44">
            <v>0</v>
          </cell>
          <cell r="AK44">
            <v>0</v>
          </cell>
        </row>
        <row r="45">
          <cell r="AI45">
            <v>0</v>
          </cell>
          <cell r="AJ45">
            <v>0</v>
          </cell>
          <cell r="AK45">
            <v>0</v>
          </cell>
        </row>
        <row r="46">
          <cell r="AI46">
            <v>0</v>
          </cell>
          <cell r="AJ46">
            <v>0</v>
          </cell>
          <cell r="AK46">
            <v>0</v>
          </cell>
        </row>
        <row r="47">
          <cell r="AI47">
            <v>0</v>
          </cell>
          <cell r="AJ47">
            <v>0</v>
          </cell>
          <cell r="AK47">
            <v>0</v>
          </cell>
        </row>
        <row r="48">
          <cell r="AI48">
            <v>0</v>
          </cell>
          <cell r="AJ48">
            <v>0</v>
          </cell>
          <cell r="AK48">
            <v>0</v>
          </cell>
        </row>
        <row r="49">
          <cell r="AI49">
            <v>0</v>
          </cell>
          <cell r="AJ49">
            <v>0</v>
          </cell>
          <cell r="AK49">
            <v>0</v>
          </cell>
        </row>
        <row r="50">
          <cell r="AI50">
            <v>0</v>
          </cell>
          <cell r="AJ50">
            <v>0</v>
          </cell>
          <cell r="AK50">
            <v>0</v>
          </cell>
        </row>
        <row r="51">
          <cell r="AI51">
            <v>0</v>
          </cell>
          <cell r="AJ51">
            <v>0</v>
          </cell>
          <cell r="AK51">
            <v>0</v>
          </cell>
        </row>
      </sheetData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B"/>
      <sheetName val="Dane"/>
      <sheetName val="Instrukcja"/>
      <sheetName val="Indeks"/>
      <sheetName val="SF1"/>
      <sheetName val="Noty 1"/>
      <sheetName val="Noty 2"/>
      <sheetName val="Noty 3"/>
      <sheetName val="SF2"/>
      <sheetName val="SF"/>
      <sheetName val="BA"/>
      <sheetName val="BP"/>
      <sheetName val="RK"/>
      <sheetName val="RP"/>
      <sheetName val="CF"/>
      <sheetName val="CF2"/>
      <sheetName val="ZK"/>
      <sheetName val="DP"/>
      <sheetName val="RZiS"/>
      <sheetName val="Bilans"/>
      <sheetName val="W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AI10">
            <v>0</v>
          </cell>
          <cell r="AJ10">
            <v>0</v>
          </cell>
          <cell r="AK10">
            <v>0</v>
          </cell>
        </row>
        <row r="11">
          <cell r="AI11">
            <v>0</v>
          </cell>
          <cell r="AJ11">
            <v>0</v>
          </cell>
          <cell r="AK11">
            <v>0</v>
          </cell>
        </row>
        <row r="12">
          <cell r="AI12">
            <v>0</v>
          </cell>
          <cell r="AJ12">
            <v>0</v>
          </cell>
          <cell r="AK12">
            <v>0</v>
          </cell>
        </row>
        <row r="13">
          <cell r="AI13">
            <v>0</v>
          </cell>
          <cell r="AJ13">
            <v>0</v>
          </cell>
          <cell r="AK13">
            <v>0</v>
          </cell>
        </row>
        <row r="14">
          <cell r="AI14">
            <v>0</v>
          </cell>
          <cell r="AJ14">
            <v>0</v>
          </cell>
          <cell r="AK14">
            <v>0</v>
          </cell>
        </row>
        <row r="15">
          <cell r="AI15">
            <v>0</v>
          </cell>
          <cell r="AJ15">
            <v>0</v>
          </cell>
          <cell r="AK15">
            <v>0</v>
          </cell>
        </row>
        <row r="16">
          <cell r="AI16">
            <v>0</v>
          </cell>
          <cell r="AJ16">
            <v>0</v>
          </cell>
          <cell r="AK16">
            <v>0</v>
          </cell>
        </row>
        <row r="17">
          <cell r="AI17">
            <v>0</v>
          </cell>
          <cell r="AJ17">
            <v>0</v>
          </cell>
          <cell r="AK17">
            <v>0</v>
          </cell>
        </row>
        <row r="18">
          <cell r="AI18">
            <v>0</v>
          </cell>
          <cell r="AJ18">
            <v>0</v>
          </cell>
          <cell r="AK18">
            <v>0</v>
          </cell>
        </row>
        <row r="19">
          <cell r="AI19">
            <v>0</v>
          </cell>
          <cell r="AJ19">
            <v>0</v>
          </cell>
          <cell r="AK19">
            <v>0</v>
          </cell>
        </row>
        <row r="20">
          <cell r="AI20">
            <v>0</v>
          </cell>
          <cell r="AJ20">
            <v>0</v>
          </cell>
          <cell r="AK20">
            <v>0</v>
          </cell>
        </row>
        <row r="21">
          <cell r="AI21">
            <v>0</v>
          </cell>
          <cell r="AJ21">
            <v>0</v>
          </cell>
          <cell r="AK21">
            <v>0</v>
          </cell>
        </row>
        <row r="22">
          <cell r="AI22">
            <v>0</v>
          </cell>
          <cell r="AJ22">
            <v>0</v>
          </cell>
          <cell r="AK22">
            <v>0</v>
          </cell>
        </row>
        <row r="23">
          <cell r="AI23">
            <v>0</v>
          </cell>
          <cell r="AJ23">
            <v>0</v>
          </cell>
          <cell r="AK23">
            <v>0</v>
          </cell>
        </row>
        <row r="24">
          <cell r="AI24">
            <v>0</v>
          </cell>
          <cell r="AJ24">
            <v>0</v>
          </cell>
          <cell r="AK24">
            <v>0</v>
          </cell>
        </row>
        <row r="25">
          <cell r="AI25">
            <v>0</v>
          </cell>
          <cell r="AJ25">
            <v>0</v>
          </cell>
          <cell r="AK25">
            <v>0</v>
          </cell>
        </row>
        <row r="26">
          <cell r="AI26">
            <v>0</v>
          </cell>
          <cell r="AJ26">
            <v>0</v>
          </cell>
          <cell r="AK26">
            <v>0</v>
          </cell>
        </row>
        <row r="27">
          <cell r="AI27">
            <v>0</v>
          </cell>
          <cell r="AJ27">
            <v>0</v>
          </cell>
          <cell r="AK27">
            <v>0</v>
          </cell>
        </row>
        <row r="28">
          <cell r="AI28">
            <v>0</v>
          </cell>
          <cell r="AJ28">
            <v>0</v>
          </cell>
          <cell r="AK28">
            <v>0</v>
          </cell>
        </row>
        <row r="29">
          <cell r="AI29">
            <v>0</v>
          </cell>
          <cell r="AJ29">
            <v>0</v>
          </cell>
          <cell r="AK29">
            <v>0</v>
          </cell>
        </row>
        <row r="37">
          <cell r="AI37">
            <v>0</v>
          </cell>
          <cell r="AJ37">
            <v>0</v>
          </cell>
          <cell r="AK37">
            <v>0</v>
          </cell>
        </row>
        <row r="38">
          <cell r="AI38">
            <v>0</v>
          </cell>
          <cell r="AJ38">
            <v>0</v>
          </cell>
          <cell r="AK38">
            <v>0</v>
          </cell>
        </row>
        <row r="39">
          <cell r="AI39">
            <v>0</v>
          </cell>
          <cell r="AJ39">
            <v>0</v>
          </cell>
          <cell r="AK39">
            <v>0</v>
          </cell>
        </row>
        <row r="40">
          <cell r="AI40">
            <v>0</v>
          </cell>
          <cell r="AJ40">
            <v>0</v>
          </cell>
          <cell r="AK40">
            <v>0</v>
          </cell>
        </row>
        <row r="41">
          <cell r="AI41">
            <v>0</v>
          </cell>
          <cell r="AJ41">
            <v>0</v>
          </cell>
          <cell r="AK41">
            <v>0</v>
          </cell>
        </row>
        <row r="42">
          <cell r="AI42">
            <v>0</v>
          </cell>
          <cell r="AJ42">
            <v>0</v>
          </cell>
          <cell r="AK42">
            <v>0</v>
          </cell>
        </row>
        <row r="43">
          <cell r="AI43">
            <v>0</v>
          </cell>
          <cell r="AJ43">
            <v>0</v>
          </cell>
          <cell r="AK43">
            <v>0</v>
          </cell>
        </row>
        <row r="44">
          <cell r="AI44">
            <v>0</v>
          </cell>
          <cell r="AJ44">
            <v>0</v>
          </cell>
          <cell r="AK44">
            <v>0</v>
          </cell>
        </row>
        <row r="45">
          <cell r="AI45">
            <v>0</v>
          </cell>
          <cell r="AJ45">
            <v>0</v>
          </cell>
          <cell r="AK45">
            <v>0</v>
          </cell>
        </row>
        <row r="46">
          <cell r="AI46">
            <v>0</v>
          </cell>
          <cell r="AJ46">
            <v>0</v>
          </cell>
          <cell r="AK46">
            <v>0</v>
          </cell>
        </row>
        <row r="47">
          <cell r="AI47">
            <v>0</v>
          </cell>
          <cell r="AJ47">
            <v>0</v>
          </cell>
          <cell r="AK47">
            <v>0</v>
          </cell>
        </row>
        <row r="48">
          <cell r="AI48">
            <v>0</v>
          </cell>
          <cell r="AJ48">
            <v>0</v>
          </cell>
          <cell r="AK48">
            <v>0</v>
          </cell>
        </row>
        <row r="49">
          <cell r="AI49">
            <v>0</v>
          </cell>
          <cell r="AJ49">
            <v>0</v>
          </cell>
          <cell r="AK49">
            <v>0</v>
          </cell>
        </row>
        <row r="50">
          <cell r="AI50">
            <v>0</v>
          </cell>
          <cell r="AJ50">
            <v>0</v>
          </cell>
          <cell r="AK50">
            <v>0</v>
          </cell>
        </row>
        <row r="51">
          <cell r="AI51">
            <v>0</v>
          </cell>
          <cell r="AJ51">
            <v>0</v>
          </cell>
          <cell r="AK51">
            <v>0</v>
          </cell>
        </row>
      </sheetData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AKTYWA_CS_SA"/>
      <sheetName val="DANE PASYWA_CS_SA"/>
      <sheetName val="DANE P&amp;L_CS_SA"/>
      <sheetName val="BILANS"/>
      <sheetName val="RZIS"/>
      <sheetName val="Aktywa_CS_SA"/>
      <sheetName val="Pasywa_CS_SA"/>
      <sheetName val="P&amp;L_CS_SA "/>
      <sheetName val="BILANS AKTYWA"/>
      <sheetName val="BILANS PASYWA"/>
      <sheetName val="BILANS AKTYWA_wersja_skrócona"/>
      <sheetName val="BILANS PASYWA_wersja_skrócona"/>
      <sheetName val="P&amp;LA"/>
      <sheetName val="WYBRANE DANE FINANSOWE"/>
      <sheetName val="Przepływy_CS_SA_poprawne"/>
      <sheetName val="CF_wersja_skrócona"/>
      <sheetName val="CF"/>
      <sheetName val="ZSK"/>
      <sheetName val="Wskaźniki _I"/>
      <sheetName val="Wykresy"/>
      <sheetName val="Konwenanty"/>
      <sheetName val="Transakcje wewnętrzne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2000</v>
          </cell>
        </row>
        <row r="11">
          <cell r="L11">
            <v>4868000</v>
          </cell>
        </row>
        <row r="20">
          <cell r="L20">
            <v>0</v>
          </cell>
        </row>
        <row r="23">
          <cell r="L23">
            <v>23680000</v>
          </cell>
        </row>
        <row r="43">
          <cell r="L43">
            <v>1021000</v>
          </cell>
        </row>
        <row r="47">
          <cell r="L47">
            <v>240000</v>
          </cell>
        </row>
        <row r="53">
          <cell r="L53">
            <v>116526000</v>
          </cell>
        </row>
        <row r="66">
          <cell r="L66">
            <v>4180000</v>
          </cell>
        </row>
        <row r="78">
          <cell r="L78">
            <v>5419000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INSTRUKCJA"/>
      <sheetName val="Lista TABEL"/>
      <sheetName val="WPROWADZENIE"/>
      <sheetName val="B-A"/>
      <sheetName val="B-P"/>
      <sheetName val="RZiS - P"/>
      <sheetName val="RZiS - K"/>
      <sheetName val="ZK"/>
      <sheetName val="CF - B"/>
      <sheetName val="CF - P"/>
      <sheetName val="TABELE cz.I"/>
      <sheetName val="TABELE cz.II"/>
      <sheetName val="TABELE cz.III"/>
      <sheetName val="TABELE cz.IV"/>
      <sheetName val="TABELE cz.V"/>
      <sheetName val="TABELE cz.VI"/>
      <sheetName val="TABELE cz.VII"/>
      <sheetName val="TABELE cz.VIII"/>
      <sheetName val="TABELE cz.IX"/>
      <sheetName val="TABELE dowolne"/>
    </sheetNames>
    <sheetDataSet>
      <sheetData sheetId="0">
        <row r="2">
          <cell r="IU2" t="str">
            <v>"SPÓŁKA GOTÓWKOWA"</v>
          </cell>
        </row>
        <row r="3">
          <cell r="IU3" t="str">
            <v>Sp. z o.o.</v>
          </cell>
        </row>
        <row r="5">
          <cell r="IU5" t="str">
            <v>Pieniężna 234/8</v>
          </cell>
        </row>
        <row r="6">
          <cell r="IU6" t="str">
            <v>80-567 Gdańsk</v>
          </cell>
        </row>
        <row r="16">
          <cell r="IU16" t="str">
            <v>od 01.01.2006 do 31.12.2006</v>
          </cell>
        </row>
        <row r="18">
          <cell r="IU18" t="str">
            <v>od 01.01.2005 do 31.12.2005</v>
          </cell>
        </row>
        <row r="78">
          <cell r="IU78" t="str">
            <v>Gdańsk, 19.02.2007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WSTĘP"/>
      <sheetName val="Lista TABEL"/>
      <sheetName val="STRONA TYTUŁOWA"/>
      <sheetName val="Wprowadzenie cz.I"/>
      <sheetName val="Wprowadzenie cz.II"/>
      <sheetName val="B-A"/>
      <sheetName val="B-P"/>
      <sheetName val="RZIS-P"/>
      <sheetName val="RZiS-K"/>
      <sheetName val="ZK"/>
      <sheetName val="CF - B"/>
      <sheetName val="CF - P"/>
      <sheetName val="TABELE cz.I"/>
      <sheetName val="TABELE cz.II"/>
      <sheetName val="TABELE cz.III"/>
      <sheetName val="TABELE cz.IV"/>
      <sheetName val="TABELE cz.V"/>
      <sheetName val="TABELE cz.VI"/>
      <sheetName val="TABELE cz.VII"/>
      <sheetName val="TABELE cz.VIII"/>
      <sheetName val="TABELE cz.IX"/>
      <sheetName val="TABELE dowolne"/>
    </sheetNames>
    <sheetDataSet>
      <sheetData sheetId="0" refreshError="1"/>
      <sheetData sheetId="1">
        <row r="112">
          <cell r="IU112" t="str">
            <v>CAPITAL SERVICE</v>
          </cell>
        </row>
        <row r="113">
          <cell r="IU113" t="str">
            <v>S.A.</v>
          </cell>
        </row>
        <row r="114">
          <cell r="IU114" t="str">
            <v>Korczaka 73</v>
          </cell>
        </row>
        <row r="115">
          <cell r="IU115" t="str">
            <v>07-409 Ostrołęka</v>
          </cell>
        </row>
        <row r="119">
          <cell r="IU119" t="str">
            <v>Ostrołęka, 30.04.2016 roku</v>
          </cell>
        </row>
        <row r="123">
          <cell r="IU123" t="str">
            <v>od 01.01.2015 do 31.12.2015</v>
          </cell>
        </row>
        <row r="125">
          <cell r="IU125" t="str">
            <v>od 01.01.2014 do 31.12.2014</v>
          </cell>
        </row>
        <row r="126">
          <cell r="IU126" t="str">
            <v>BO 01.01.2015</v>
          </cell>
        </row>
        <row r="127">
          <cell r="IU127" t="str">
            <v>BZ 31.12.2015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D11">
            <v>16258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WSTĘP"/>
      <sheetName val="Lista TABEL"/>
      <sheetName val="STRONA TYTUŁOWA"/>
      <sheetName val="Wprowadzenie cz.I"/>
      <sheetName val="Wprowadzenie cz.II"/>
      <sheetName val="B-A"/>
      <sheetName val="B-P"/>
      <sheetName val="RZIS-P"/>
      <sheetName val="RZiS-K"/>
      <sheetName val="ZK"/>
      <sheetName val="CF - B"/>
      <sheetName val="CF - P"/>
      <sheetName val="TABELE cz.I"/>
      <sheetName val="TABELE cz.II"/>
      <sheetName val="TABELE cz.III"/>
      <sheetName val="TABELE cz.IV"/>
      <sheetName val="TABELE cz.V"/>
      <sheetName val="TABELE cz.VI"/>
      <sheetName val="TABELE cz.VII"/>
      <sheetName val="TABELE cz.VIII"/>
      <sheetName val="TABELE cz.IX"/>
      <sheetName val="TABELE dowolne"/>
    </sheetNames>
    <sheetDataSet>
      <sheetData sheetId="0" refreshError="1"/>
      <sheetData sheetId="1">
        <row r="112">
          <cell r="IU112" t="str">
            <v>CAPITAL SERVICE</v>
          </cell>
        </row>
        <row r="113">
          <cell r="IU113" t="str">
            <v>S.A.</v>
          </cell>
        </row>
        <row r="114">
          <cell r="IU114" t="str">
            <v>Korczaka 73</v>
          </cell>
        </row>
        <row r="115">
          <cell r="IU115" t="str">
            <v>07-409 Ostrołęka</v>
          </cell>
        </row>
        <row r="119">
          <cell r="IU119" t="str">
            <v>Ostrołęka, 30.04.2016 roku</v>
          </cell>
        </row>
        <row r="123">
          <cell r="IU123" t="str">
            <v>od 01.01.2015 do 31.12.2015</v>
          </cell>
        </row>
        <row r="125">
          <cell r="IU125" t="str">
            <v>od 01.01.2014 do 31.12.2014</v>
          </cell>
        </row>
        <row r="126">
          <cell r="IU126" t="str">
            <v>BO 01.01.2015</v>
          </cell>
        </row>
        <row r="127">
          <cell r="IU127" t="str">
            <v>BZ 31.12.2015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D11">
            <v>16258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INSTRUKCJA"/>
      <sheetName val="Lista TABEL"/>
      <sheetName val="WPROWADZENIE"/>
      <sheetName val="B-A"/>
      <sheetName val="B-P"/>
      <sheetName val="RZiS - P"/>
      <sheetName val="RZiS - K"/>
      <sheetName val="ZK"/>
      <sheetName val="CF - B"/>
      <sheetName val="CF - P"/>
      <sheetName val="TABELE cz.I"/>
      <sheetName val="TABELE cz.II"/>
      <sheetName val="TABELE cz.III"/>
      <sheetName val="TABELE cz.IV"/>
      <sheetName val="TABELE cz.V"/>
      <sheetName val="TABELE cz.VI"/>
      <sheetName val="TABELE cz.VII"/>
      <sheetName val="TABELE cz.VIII"/>
      <sheetName val="TABELE cz.IX"/>
      <sheetName val="TABELE dowolne"/>
    </sheetNames>
    <sheetDataSet>
      <sheetData sheetId="0" refreshError="1">
        <row r="9">
          <cell r="IU9" t="str">
            <v>dd.mm.rrrr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INSTRUKCJA"/>
      <sheetName val="Lista TABEL"/>
      <sheetName val="WPROWADZENIE"/>
      <sheetName val="Bilans Aktywa"/>
      <sheetName val="Bilans Pasywa"/>
      <sheetName val="RZiS - P"/>
      <sheetName val="RZiS"/>
      <sheetName val="ZK"/>
      <sheetName val="CF - B"/>
      <sheetName val="CF - P"/>
      <sheetName val="TABELE cz.I"/>
      <sheetName val="TABELE cz.II"/>
      <sheetName val="TABELE cz.III"/>
      <sheetName val="TABELE cz.IV"/>
      <sheetName val="TABELE cz.V"/>
      <sheetName val="TABELE cz.VI"/>
      <sheetName val="TABELE cz.VII"/>
      <sheetName val="TABELE cz.VIII"/>
      <sheetName val="TABELE dowolne"/>
      <sheetName val="Dane Nilaya FK"/>
      <sheetName val="Dane iAlbatros FK"/>
      <sheetName val="Objęcie iAlbatros'a"/>
      <sheetName val="KOrekta w WNiP"/>
    </sheetNames>
    <sheetDataSet>
      <sheetData sheetId="0">
        <row r="2">
          <cell r="IU2" t="str">
            <v>SMT SOFTWARE</v>
          </cell>
        </row>
        <row r="8">
          <cell r="IU8" t="str">
            <v>Wrocław</v>
          </cell>
        </row>
        <row r="9">
          <cell r="IU9" t="str">
            <v>31.12.2012</v>
          </cell>
        </row>
        <row r="13">
          <cell r="IU13" t="str">
            <v>01.01.2012</v>
          </cell>
        </row>
        <row r="15">
          <cell r="IU15" t="str">
            <v>31.12.2011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31"/>
  <sheetViews>
    <sheetView showGridLines="0" tabSelected="1" zoomScale="85" zoomScaleNormal="85" zoomScaleSheetLayoutView="100" workbookViewId="0">
      <selection activeCell="B36" sqref="B36"/>
    </sheetView>
  </sheetViews>
  <sheetFormatPr defaultColWidth="8.25" defaultRowHeight="15.75" customHeight="1"/>
  <cols>
    <col min="1" max="1" width="3" style="1" customWidth="1"/>
    <col min="2" max="2" width="45.125" style="1" bestFit="1" customWidth="1"/>
    <col min="3" max="6" width="13.25" style="2" customWidth="1"/>
    <col min="7" max="7" width="13.25" style="3" customWidth="1"/>
    <col min="8" max="16384" width="8.25" style="1"/>
  </cols>
  <sheetData>
    <row r="2" spans="1:7" ht="15.75" customHeight="1">
      <c r="A2" s="4" t="s">
        <v>0</v>
      </c>
      <c r="B2" s="4" t="s">
        <v>1</v>
      </c>
      <c r="C2" s="5" t="s">
        <v>2</v>
      </c>
      <c r="D2" s="5"/>
      <c r="E2" s="5" t="s">
        <v>3</v>
      </c>
      <c r="F2" s="5"/>
      <c r="G2" s="6"/>
    </row>
    <row r="3" spans="1:7" ht="51">
      <c r="A3" s="4"/>
      <c r="B3" s="4"/>
      <c r="C3" s="7" t="s">
        <v>4</v>
      </c>
      <c r="D3" s="7" t="s">
        <v>5</v>
      </c>
      <c r="E3" s="7" t="s">
        <v>4</v>
      </c>
      <c r="F3" s="7" t="s">
        <v>5</v>
      </c>
      <c r="G3" s="8"/>
    </row>
    <row r="4" spans="1:7" ht="15" customHeight="1">
      <c r="A4" s="9"/>
      <c r="B4" s="10"/>
      <c r="C4" s="11"/>
      <c r="D4" s="11"/>
      <c r="E4" s="11"/>
      <c r="F4" s="11"/>
      <c r="G4" s="11"/>
    </row>
    <row r="5" spans="1:7" ht="15" customHeight="1">
      <c r="A5" s="12"/>
      <c r="B5" s="13" t="s">
        <v>6</v>
      </c>
      <c r="C5" s="14">
        <v>28839000</v>
      </c>
      <c r="D5" s="15">
        <v>29548000</v>
      </c>
      <c r="E5" s="14">
        <v>6772000</v>
      </c>
      <c r="F5" s="15">
        <v>6872000</v>
      </c>
      <c r="G5" s="16"/>
    </row>
    <row r="6" spans="1:7" ht="15" customHeight="1">
      <c r="A6" s="12"/>
      <c r="B6" s="17" t="s">
        <v>7</v>
      </c>
      <c r="C6" s="14">
        <v>127192000</v>
      </c>
      <c r="D6" s="15">
        <v>90453000</v>
      </c>
      <c r="E6" s="14">
        <v>29868000</v>
      </c>
      <c r="F6" s="15">
        <v>21035000</v>
      </c>
      <c r="G6" s="16"/>
    </row>
    <row r="7" spans="1:7" ht="15.75" customHeight="1">
      <c r="B7" s="18" t="s">
        <v>8</v>
      </c>
      <c r="C7" s="19">
        <v>156031000</v>
      </c>
      <c r="D7" s="20">
        <v>120001000</v>
      </c>
      <c r="E7" s="19">
        <v>36640000</v>
      </c>
      <c r="F7" s="20">
        <v>27907000</v>
      </c>
      <c r="G7" s="21"/>
    </row>
    <row r="9" spans="1:7" ht="15.75" customHeight="1">
      <c r="B9" s="1" t="s">
        <v>9</v>
      </c>
      <c r="C9" s="14">
        <v>14356000</v>
      </c>
      <c r="D9" s="2">
        <v>14209000</v>
      </c>
      <c r="E9" s="14">
        <v>3371000</v>
      </c>
      <c r="F9" s="2">
        <v>3304000</v>
      </c>
      <c r="G9" s="16"/>
    </row>
    <row r="10" spans="1:7" ht="15.75" customHeight="1">
      <c r="B10" s="1" t="s">
        <v>10</v>
      </c>
      <c r="C10" s="14">
        <v>141675000</v>
      </c>
      <c r="D10" s="2">
        <v>105792000</v>
      </c>
      <c r="E10" s="14">
        <v>33269000</v>
      </c>
      <c r="F10" s="2">
        <v>24603000</v>
      </c>
      <c r="G10" s="16"/>
    </row>
    <row r="11" spans="1:7" ht="15.75" customHeight="1">
      <c r="B11" s="18" t="s">
        <v>11</v>
      </c>
      <c r="C11" s="19">
        <v>156031000</v>
      </c>
      <c r="D11" s="22">
        <v>120001000</v>
      </c>
      <c r="E11" s="19">
        <v>36640000</v>
      </c>
      <c r="F11" s="22">
        <v>27907000</v>
      </c>
      <c r="G11" s="21"/>
    </row>
    <row r="12" spans="1:7" ht="15.75" customHeight="1">
      <c r="F12" s="23"/>
    </row>
    <row r="13" spans="1:7" ht="15.75" customHeight="1">
      <c r="B13" s="1" t="s">
        <v>12</v>
      </c>
      <c r="C13" s="14">
        <v>102532000</v>
      </c>
      <c r="D13" s="16">
        <v>78002000</v>
      </c>
      <c r="E13" s="14">
        <v>23835000</v>
      </c>
      <c r="F13" s="16">
        <v>18281000</v>
      </c>
      <c r="G13" s="16"/>
    </row>
    <row r="14" spans="1:7" ht="15.75" customHeight="1">
      <c r="B14" s="1" t="str">
        <f>'[1]P&amp;LA'!C12</f>
        <v>Koszty działalności operacyjnej</v>
      </c>
      <c r="C14" s="14">
        <v>47830000</v>
      </c>
      <c r="D14" s="16">
        <v>55526000</v>
      </c>
      <c r="E14" s="14">
        <v>11119000</v>
      </c>
      <c r="F14" s="16">
        <v>13013000</v>
      </c>
      <c r="G14" s="16"/>
    </row>
    <row r="15" spans="1:7" ht="15.75" customHeight="1">
      <c r="B15" s="24" t="s">
        <v>13</v>
      </c>
      <c r="C15" s="25">
        <v>54702000</v>
      </c>
      <c r="D15" s="11">
        <v>22476000</v>
      </c>
      <c r="E15" s="14">
        <v>12716000</v>
      </c>
      <c r="F15" s="16">
        <v>5268000</v>
      </c>
      <c r="G15" s="11"/>
    </row>
    <row r="16" spans="1:7" ht="15.75" customHeight="1">
      <c r="B16" s="1" t="s">
        <v>14</v>
      </c>
      <c r="C16" s="26">
        <v>-9772000</v>
      </c>
      <c r="D16" s="3">
        <v>2277000</v>
      </c>
      <c r="E16" s="14">
        <v>-2272000</v>
      </c>
      <c r="F16" s="16">
        <v>534000</v>
      </c>
    </row>
    <row r="17" spans="2:7" ht="16.5" customHeight="1">
      <c r="B17" s="24" t="s">
        <v>15</v>
      </c>
      <c r="C17" s="27">
        <v>44930000</v>
      </c>
      <c r="D17" s="28">
        <v>24753000</v>
      </c>
      <c r="E17" s="14">
        <v>10444000</v>
      </c>
      <c r="F17" s="16">
        <v>5802000</v>
      </c>
      <c r="G17" s="28"/>
    </row>
    <row r="18" spans="2:7" ht="15.75" customHeight="1">
      <c r="B18" s="1" t="s">
        <v>16</v>
      </c>
      <c r="C18" s="26">
        <v>-37217000</v>
      </c>
      <c r="D18" s="3">
        <v>-27247000</v>
      </c>
      <c r="E18" s="14">
        <v>-8652000</v>
      </c>
      <c r="F18" s="16">
        <v>-6386000</v>
      </c>
    </row>
    <row r="19" spans="2:7" ht="15.75" customHeight="1">
      <c r="B19" s="24" t="s">
        <v>17</v>
      </c>
      <c r="C19" s="27">
        <v>7713000</v>
      </c>
      <c r="D19" s="28">
        <v>-2494000</v>
      </c>
      <c r="E19" s="14">
        <v>1792000</v>
      </c>
      <c r="F19" s="16">
        <v>-584000</v>
      </c>
      <c r="G19" s="28"/>
    </row>
    <row r="20" spans="2:7" ht="15.75" customHeight="1">
      <c r="B20" s="1" t="s">
        <v>18</v>
      </c>
      <c r="C20" s="26">
        <v>0</v>
      </c>
      <c r="D20" s="3">
        <v>0</v>
      </c>
      <c r="E20" s="14">
        <v>0</v>
      </c>
      <c r="F20" s="16">
        <v>0</v>
      </c>
    </row>
    <row r="21" spans="2:7" s="24" customFormat="1" ht="15.75" customHeight="1">
      <c r="B21" s="24" t="s">
        <v>19</v>
      </c>
      <c r="C21" s="27">
        <v>7713000</v>
      </c>
      <c r="D21" s="28">
        <v>-2494000</v>
      </c>
      <c r="E21" s="14">
        <v>1792000</v>
      </c>
      <c r="F21" s="16">
        <v>-584000</v>
      </c>
      <c r="G21" s="28"/>
    </row>
    <row r="22" spans="2:7" ht="15.75" customHeight="1">
      <c r="B22" s="1" t="s">
        <v>20</v>
      </c>
      <c r="C22" s="26">
        <v>6563000</v>
      </c>
      <c r="D22" s="3">
        <v>2864000</v>
      </c>
      <c r="E22" s="14">
        <v>1526000</v>
      </c>
      <c r="F22" s="16">
        <v>671000</v>
      </c>
    </row>
    <row r="23" spans="2:7" ht="15.75" customHeight="1">
      <c r="B23" s="1" t="s">
        <v>21</v>
      </c>
      <c r="C23" s="26">
        <v>5000</v>
      </c>
      <c r="D23" s="3">
        <v>370000</v>
      </c>
      <c r="E23" s="14">
        <v>1000</v>
      </c>
      <c r="F23" s="16">
        <v>87000</v>
      </c>
    </row>
    <row r="24" spans="2:7" s="24" customFormat="1" ht="15.75" customHeight="1">
      <c r="B24" s="18" t="s">
        <v>22</v>
      </c>
      <c r="C24" s="29">
        <v>1145000</v>
      </c>
      <c r="D24" s="30">
        <v>-5728000</v>
      </c>
      <c r="E24" s="31">
        <v>265000</v>
      </c>
      <c r="F24" s="32">
        <v>-1342000</v>
      </c>
      <c r="G24" s="33"/>
    </row>
    <row r="25" spans="2:7" ht="15.75" customHeight="1">
      <c r="D25" s="3"/>
      <c r="F25" s="3"/>
    </row>
    <row r="26" spans="2:7" ht="15.75" customHeight="1">
      <c r="B26" s="34" t="s">
        <v>23</v>
      </c>
      <c r="F26" s="3"/>
    </row>
    <row r="27" spans="2:7" ht="15.75" customHeight="1">
      <c r="B27" s="35" t="s">
        <v>24</v>
      </c>
      <c r="C27" s="26">
        <v>159603.32999999775</v>
      </c>
      <c r="D27" s="3">
        <v>19680000</v>
      </c>
      <c r="E27" s="14">
        <v>37000</v>
      </c>
      <c r="F27" s="16">
        <v>4612000</v>
      </c>
    </row>
    <row r="28" spans="2:7" ht="15.75" customHeight="1">
      <c r="B28" s="35" t="s">
        <v>25</v>
      </c>
      <c r="C28" s="27">
        <v>17143503.57</v>
      </c>
      <c r="D28" s="28">
        <v>21088000</v>
      </c>
      <c r="E28" s="14">
        <v>3985000</v>
      </c>
      <c r="F28" s="16">
        <v>4942000</v>
      </c>
    </row>
    <row r="29" spans="2:7" ht="15.75" customHeight="1">
      <c r="B29" s="35" t="s">
        <v>26</v>
      </c>
      <c r="C29" s="26">
        <v>-25083052.57</v>
      </c>
      <c r="D29" s="3">
        <v>-38542000</v>
      </c>
      <c r="E29" s="14">
        <v>-5831000</v>
      </c>
      <c r="F29" s="16">
        <v>-9033000</v>
      </c>
    </row>
    <row r="30" spans="2:7" ht="15.75" customHeight="1">
      <c r="B30" s="36" t="s">
        <v>27</v>
      </c>
      <c r="C30" s="37">
        <v>-7779945.6700000018</v>
      </c>
      <c r="D30" s="38">
        <v>2226000</v>
      </c>
      <c r="E30" s="14">
        <v>-1809000</v>
      </c>
      <c r="F30" s="16">
        <v>521000</v>
      </c>
    </row>
    <row r="31" spans="2:7" ht="15.75" customHeight="1">
      <c r="D31" s="3"/>
    </row>
  </sheetData>
  <mergeCells count="4">
    <mergeCell ref="A2:A3"/>
    <mergeCell ref="B2:B3"/>
    <mergeCell ref="C2:D2"/>
    <mergeCell ref="E2:F2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showGridLines="0" zoomScaleNormal="100" zoomScaleSheetLayoutView="100" workbookViewId="0">
      <selection activeCell="I23" sqref="I23"/>
    </sheetView>
  </sheetViews>
  <sheetFormatPr defaultColWidth="8.75" defaultRowHeight="15.75" customHeight="1"/>
  <cols>
    <col min="1" max="1" width="3" style="45" customWidth="1"/>
    <col min="2" max="2" width="2.75" style="45" bestFit="1" customWidth="1"/>
    <col min="3" max="3" width="34.5" style="45" bestFit="1" customWidth="1"/>
    <col min="4" max="5" width="11.625" style="55" customWidth="1"/>
    <col min="6" max="6" width="0.125" style="55" customWidth="1"/>
    <col min="7" max="16384" width="8.75" style="45"/>
  </cols>
  <sheetData>
    <row r="1" spans="1:6" ht="12.75">
      <c r="A1" s="39" t="s">
        <v>0</v>
      </c>
      <c r="B1" s="40"/>
      <c r="C1" s="41" t="s">
        <v>1</v>
      </c>
      <c r="D1" s="42">
        <v>43830</v>
      </c>
      <c r="E1" s="43" t="s">
        <v>28</v>
      </c>
      <c r="F1" s="42">
        <v>43373</v>
      </c>
    </row>
    <row r="2" spans="1:6" ht="15" customHeight="1">
      <c r="A2" s="46"/>
      <c r="B2" s="47"/>
      <c r="C2" s="47"/>
      <c r="D2" s="48"/>
      <c r="E2" s="48"/>
      <c r="F2" s="48"/>
    </row>
    <row r="3" spans="1:6" ht="15" customHeight="1">
      <c r="A3" s="49" t="s">
        <v>29</v>
      </c>
      <c r="B3" s="50"/>
      <c r="C3" s="51" t="s">
        <v>6</v>
      </c>
      <c r="D3" s="52">
        <v>28839000</v>
      </c>
      <c r="E3" s="53">
        <v>29548000</v>
      </c>
      <c r="F3" s="52">
        <f>F6+F8+F10+F12+F14</f>
        <v>29571000</v>
      </c>
    </row>
    <row r="4" spans="1:6" ht="15" customHeight="1">
      <c r="A4" s="56"/>
      <c r="B4" s="57"/>
      <c r="C4" s="58" t="s">
        <v>30</v>
      </c>
      <c r="D4" s="59">
        <v>0.18482865584403099</v>
      </c>
      <c r="E4" s="60">
        <v>0.24623128140598829</v>
      </c>
      <c r="F4" s="59">
        <f>F3/F$29</f>
        <v>0.18963549148368561</v>
      </c>
    </row>
    <row r="5" spans="1:6" ht="12.75">
      <c r="A5" s="61"/>
      <c r="B5" s="62"/>
      <c r="C5" s="63"/>
      <c r="D5" s="64"/>
      <c r="E5" s="65"/>
      <c r="F5" s="64"/>
    </row>
    <row r="6" spans="1:6" ht="15" customHeight="1">
      <c r="A6" s="67"/>
      <c r="B6" s="68" t="s">
        <v>31</v>
      </c>
      <c r="C6" s="68" t="s">
        <v>32</v>
      </c>
      <c r="D6" s="66">
        <v>1000</v>
      </c>
      <c r="E6" s="69">
        <v>24000</v>
      </c>
      <c r="F6" s="66">
        <f>[4]Aktywa_CS_SA!L6</f>
        <v>2000</v>
      </c>
    </row>
    <row r="7" spans="1:6" ht="15" customHeight="1">
      <c r="A7" s="56"/>
      <c r="B7" s="57"/>
      <c r="C7" s="58" t="s">
        <v>30</v>
      </c>
      <c r="D7" s="59">
        <v>6.4089828303349979E-6</v>
      </c>
      <c r="E7" s="60">
        <v>1.9999833334722212E-4</v>
      </c>
      <c r="F7" s="59">
        <f>F6/F$29</f>
        <v>1.2825774676790478E-5</v>
      </c>
    </row>
    <row r="8" spans="1:6" ht="15" customHeight="1">
      <c r="A8" s="61"/>
      <c r="B8" s="68" t="s">
        <v>33</v>
      </c>
      <c r="C8" s="68" t="s">
        <v>34</v>
      </c>
      <c r="D8" s="66">
        <v>4541000</v>
      </c>
      <c r="E8" s="69">
        <v>4407000</v>
      </c>
      <c r="F8" s="66">
        <f>[4]Aktywa_CS_SA!L11</f>
        <v>4868000</v>
      </c>
    </row>
    <row r="9" spans="1:6" ht="15" customHeight="1">
      <c r="A9" s="56"/>
      <c r="B9" s="57"/>
      <c r="C9" s="58" t="s">
        <v>30</v>
      </c>
      <c r="D9" s="59">
        <v>2.9103191032551223E-2</v>
      </c>
      <c r="E9" s="60">
        <v>3.672469396088366E-2</v>
      </c>
      <c r="F9" s="59">
        <f>F8/F$29</f>
        <v>3.1217935563308024E-2</v>
      </c>
    </row>
    <row r="10" spans="1:6" ht="15" customHeight="1">
      <c r="A10" s="67"/>
      <c r="B10" s="68" t="s">
        <v>35</v>
      </c>
      <c r="C10" s="68" t="s">
        <v>36</v>
      </c>
      <c r="D10" s="66">
        <v>0</v>
      </c>
      <c r="E10" s="69">
        <v>0</v>
      </c>
      <c r="F10" s="66">
        <f>[4]Aktywa_CS_SA!L20</f>
        <v>0</v>
      </c>
    </row>
    <row r="11" spans="1:6" ht="15" customHeight="1">
      <c r="A11" s="56"/>
      <c r="B11" s="57"/>
      <c r="C11" s="58" t="s">
        <v>30</v>
      </c>
      <c r="D11" s="59">
        <v>0</v>
      </c>
      <c r="E11" s="60">
        <v>0</v>
      </c>
      <c r="F11" s="59">
        <f>F10/F$29</f>
        <v>0</v>
      </c>
    </row>
    <row r="12" spans="1:6" ht="15" customHeight="1">
      <c r="A12" s="67"/>
      <c r="B12" s="68" t="s">
        <v>37</v>
      </c>
      <c r="C12" s="68" t="s">
        <v>38</v>
      </c>
      <c r="D12" s="66">
        <v>22743000</v>
      </c>
      <c r="E12" s="69">
        <v>24018000</v>
      </c>
      <c r="F12" s="66">
        <f>[4]Aktywa_CS_SA!L23</f>
        <v>23680000</v>
      </c>
    </row>
    <row r="13" spans="1:6" ht="15" customHeight="1">
      <c r="A13" s="56"/>
      <c r="B13" s="57"/>
      <c r="C13" s="58" t="s">
        <v>30</v>
      </c>
      <c r="D13" s="59">
        <v>0.14575949651030884</v>
      </c>
      <c r="E13" s="60">
        <v>0.20014833209723251</v>
      </c>
      <c r="F13" s="59">
        <f>F12/F$29</f>
        <v>0.15185717217319927</v>
      </c>
    </row>
    <row r="14" spans="1:6" ht="15" customHeight="1">
      <c r="A14" s="67"/>
      <c r="B14" s="68" t="s">
        <v>39</v>
      </c>
      <c r="C14" s="68" t="s">
        <v>40</v>
      </c>
      <c r="D14" s="66">
        <v>1554000</v>
      </c>
      <c r="E14" s="69">
        <v>1099000</v>
      </c>
      <c r="F14" s="66">
        <f>[4]Aktywa_CS_SA!L43</f>
        <v>1021000</v>
      </c>
    </row>
    <row r="15" spans="1:6" ht="15" customHeight="1">
      <c r="A15" s="56"/>
      <c r="B15" s="57"/>
      <c r="C15" s="58" t="s">
        <v>30</v>
      </c>
      <c r="D15" s="59">
        <v>9.9595593183405863E-3</v>
      </c>
      <c r="E15" s="60">
        <v>9.1582570145248791E-3</v>
      </c>
      <c r="F15" s="59">
        <f>F14/F$29</f>
        <v>6.5475579725015392E-3</v>
      </c>
    </row>
    <row r="16" spans="1:6" ht="15" customHeight="1">
      <c r="A16" s="67"/>
      <c r="B16" s="70"/>
      <c r="C16" s="63"/>
      <c r="D16" s="64"/>
      <c r="E16" s="65"/>
      <c r="F16" s="64"/>
    </row>
    <row r="17" spans="1:6" ht="15" customHeight="1">
      <c r="A17" s="71" t="s">
        <v>41</v>
      </c>
      <c r="B17" s="50"/>
      <c r="C17" s="72" t="s">
        <v>7</v>
      </c>
      <c r="D17" s="52">
        <v>127192000</v>
      </c>
      <c r="E17" s="53">
        <v>90453000</v>
      </c>
      <c r="F17" s="52">
        <f>F20+F22+F24+F26</f>
        <v>126365000</v>
      </c>
    </row>
    <row r="18" spans="1:6" ht="15" customHeight="1">
      <c r="A18" s="56"/>
      <c r="B18" s="57"/>
      <c r="C18" s="58" t="s">
        <v>30</v>
      </c>
      <c r="D18" s="59">
        <v>0.81517134415596904</v>
      </c>
      <c r="E18" s="60">
        <v>0.75376871859401173</v>
      </c>
      <c r="F18" s="59">
        <f>F17/F$29</f>
        <v>0.81036450851631436</v>
      </c>
    </row>
    <row r="19" spans="1:6" ht="15" customHeight="1">
      <c r="A19" s="73"/>
      <c r="B19" s="62"/>
      <c r="C19" s="63"/>
      <c r="D19" s="64"/>
      <c r="E19" s="65"/>
      <c r="F19" s="64"/>
    </row>
    <row r="20" spans="1:6" ht="15" customHeight="1">
      <c r="A20" s="73"/>
      <c r="B20" s="62" t="s">
        <v>31</v>
      </c>
      <c r="C20" s="62" t="s">
        <v>42</v>
      </c>
      <c r="D20" s="66">
        <v>443000</v>
      </c>
      <c r="E20" s="69">
        <v>158000</v>
      </c>
      <c r="F20" s="66">
        <f>[4]Aktywa_CS_SA!L47</f>
        <v>240000</v>
      </c>
    </row>
    <row r="21" spans="1:6" ht="15" customHeight="1">
      <c r="A21" s="56"/>
      <c r="B21" s="57"/>
      <c r="C21" s="58" t="s">
        <v>30</v>
      </c>
      <c r="D21" s="59">
        <v>2.839179393838404E-3</v>
      </c>
      <c r="E21" s="60">
        <v>1.3166556945358788E-3</v>
      </c>
      <c r="F21" s="59">
        <f>F20/F$29</f>
        <v>1.5390929612148574E-3</v>
      </c>
    </row>
    <row r="22" spans="1:6" ht="15" customHeight="1">
      <c r="A22" s="74"/>
      <c r="B22" s="62" t="s">
        <v>33</v>
      </c>
      <c r="C22" s="62" t="s">
        <v>43</v>
      </c>
      <c r="D22" s="66">
        <v>117474000</v>
      </c>
      <c r="E22" s="69">
        <v>76056000</v>
      </c>
      <c r="F22" s="66">
        <f>[4]Aktywa_CS_SA!L53</f>
        <v>116526000</v>
      </c>
    </row>
    <row r="23" spans="1:6" ht="15" customHeight="1">
      <c r="A23" s="56"/>
      <c r="B23" s="57"/>
      <c r="C23" s="58" t="s">
        <v>30</v>
      </c>
      <c r="D23" s="59">
        <v>0.75288884901077346</v>
      </c>
      <c r="E23" s="60">
        <v>0.63379471837734691</v>
      </c>
      <c r="F23" s="59">
        <f>F22/F$29</f>
        <v>0.74726810999384363</v>
      </c>
    </row>
    <row r="24" spans="1:6" ht="15" customHeight="1">
      <c r="A24" s="73"/>
      <c r="B24" s="62" t="s">
        <v>35</v>
      </c>
      <c r="C24" s="62" t="s">
        <v>44</v>
      </c>
      <c r="D24" s="66">
        <v>4557000</v>
      </c>
      <c r="E24" s="69">
        <v>12351000</v>
      </c>
      <c r="F24" s="66">
        <f>[4]Aktywa_CS_SA!L66</f>
        <v>4180000</v>
      </c>
    </row>
    <row r="25" spans="1:6" ht="15" customHeight="1">
      <c r="A25" s="56"/>
      <c r="B25" s="57"/>
      <c r="C25" s="58" t="s">
        <v>30</v>
      </c>
      <c r="D25" s="59">
        <v>2.9205734757836582E-2</v>
      </c>
      <c r="E25" s="60">
        <v>0.10292414229881418</v>
      </c>
      <c r="F25" s="59">
        <f>F24/F$29</f>
        <v>2.68058690744921E-2</v>
      </c>
    </row>
    <row r="26" spans="1:6" ht="15" customHeight="1">
      <c r="A26" s="74"/>
      <c r="B26" s="62" t="s">
        <v>37</v>
      </c>
      <c r="C26" s="62" t="s">
        <v>45</v>
      </c>
      <c r="D26" s="66">
        <v>4718000</v>
      </c>
      <c r="E26" s="69">
        <v>1888000</v>
      </c>
      <c r="F26" s="66">
        <f>[4]Aktywa_CS_SA!L78</f>
        <v>5419000</v>
      </c>
    </row>
    <row r="27" spans="1:6" ht="15" customHeight="1">
      <c r="A27" s="56"/>
      <c r="B27" s="57"/>
      <c r="C27" s="58" t="s">
        <v>30</v>
      </c>
      <c r="D27" s="59">
        <v>3.0237580993520519E-2</v>
      </c>
      <c r="E27" s="60">
        <v>1.5733202223314806E-2</v>
      </c>
      <c r="F27" s="59">
        <f>F26/F$29</f>
        <v>3.47514364867638E-2</v>
      </c>
    </row>
    <row r="28" spans="1:6" ht="15" customHeight="1">
      <c r="A28" s="75">
        <f>[4]Aktywa_CS_SA!A114</f>
        <v>0</v>
      </c>
      <c r="B28" s="75">
        <f>[10]Aktywa_CS_SA!B93</f>
        <v>0</v>
      </c>
      <c r="C28" s="75" t="str">
        <f>[10]Aktywa_CS_SA!C93</f>
        <v>Suma bilansowa</v>
      </c>
      <c r="D28" s="76"/>
      <c r="E28" s="77"/>
      <c r="F28" s="76"/>
    </row>
    <row r="29" spans="1:6" ht="15" customHeight="1">
      <c r="A29" s="78" t="s">
        <v>8</v>
      </c>
      <c r="B29" s="78"/>
      <c r="C29" s="78"/>
      <c r="D29" s="79">
        <v>156031000</v>
      </c>
      <c r="E29" s="80">
        <v>120001000</v>
      </c>
      <c r="F29" s="79">
        <f>F17+F3</f>
        <v>155936000</v>
      </c>
    </row>
  </sheetData>
  <mergeCells count="2">
    <mergeCell ref="A28:C28"/>
    <mergeCell ref="A29:C29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0"/>
  <sheetViews>
    <sheetView showGridLines="0" zoomScaleNormal="100" zoomScaleSheetLayoutView="115" workbookViewId="0">
      <selection activeCell="H11" sqref="H11"/>
    </sheetView>
  </sheetViews>
  <sheetFormatPr defaultColWidth="8.75" defaultRowHeight="15"/>
  <cols>
    <col min="1" max="1" width="3" style="83" bestFit="1" customWidth="1"/>
    <col min="2" max="2" width="4.25" style="83" customWidth="1"/>
    <col min="3" max="3" width="39" style="83" customWidth="1"/>
    <col min="4" max="4" width="13.25" style="102" customWidth="1"/>
    <col min="5" max="5" width="12.375" style="102" customWidth="1"/>
    <col min="6" max="16384" width="8.75" style="83"/>
  </cols>
  <sheetData>
    <row r="1" spans="1:5">
      <c r="A1" s="81" t="s">
        <v>0</v>
      </c>
      <c r="B1" s="82"/>
      <c r="C1" s="81" t="s">
        <v>1</v>
      </c>
      <c r="D1" s="42">
        <v>43830</v>
      </c>
      <c r="E1" s="43" t="s">
        <v>28</v>
      </c>
    </row>
    <row r="2" spans="1:5">
      <c r="A2" s="46"/>
      <c r="B2" s="47"/>
      <c r="C2" s="47"/>
      <c r="D2" s="48"/>
      <c r="E2" s="48"/>
    </row>
    <row r="3" spans="1:5">
      <c r="A3" s="49" t="s">
        <v>29</v>
      </c>
      <c r="B3" s="50"/>
      <c r="C3" s="51" t="s">
        <v>46</v>
      </c>
      <c r="D3" s="52">
        <v>14356000</v>
      </c>
      <c r="E3" s="53">
        <v>14209000</v>
      </c>
    </row>
    <row r="4" spans="1:5">
      <c r="A4" s="54"/>
      <c r="B4" s="86"/>
      <c r="C4" s="58" t="s">
        <v>30</v>
      </c>
      <c r="D4" s="59">
        <v>9.2007357512289223E-2</v>
      </c>
      <c r="E4" s="60">
        <v>0.11840734660544495</v>
      </c>
    </row>
    <row r="5" spans="1:5">
      <c r="A5" s="54"/>
      <c r="B5" s="86"/>
      <c r="C5" s="87"/>
      <c r="D5" s="88"/>
      <c r="E5" s="89"/>
    </row>
    <row r="6" spans="1:5" s="91" customFormat="1">
      <c r="A6" s="54"/>
      <c r="B6" s="86" t="s">
        <v>31</v>
      </c>
      <c r="C6" s="62" t="s">
        <v>47</v>
      </c>
      <c r="D6" s="66">
        <v>4000000</v>
      </c>
      <c r="E6" s="69">
        <v>4000000</v>
      </c>
    </row>
    <row r="7" spans="1:5">
      <c r="A7" s="54"/>
      <c r="B7" s="86"/>
      <c r="C7" s="58" t="s">
        <v>30</v>
      </c>
      <c r="D7" s="59">
        <v>2.563593132133999E-2</v>
      </c>
      <c r="E7" s="60">
        <v>3.3333055557870354E-2</v>
      </c>
    </row>
    <row r="8" spans="1:5" s="91" customFormat="1">
      <c r="A8" s="92"/>
      <c r="B8" s="86" t="s">
        <v>33</v>
      </c>
      <c r="C8" s="62" t="s">
        <v>48</v>
      </c>
      <c r="D8" s="66">
        <v>1283000</v>
      </c>
      <c r="E8" s="69">
        <v>1283000</v>
      </c>
    </row>
    <row r="9" spans="1:5">
      <c r="A9" s="54"/>
      <c r="B9" s="86"/>
      <c r="C9" s="58" t="s">
        <v>30</v>
      </c>
      <c r="D9" s="59">
        <v>8.2227249713198013E-3</v>
      </c>
      <c r="E9" s="60">
        <v>1.0691577570186916E-2</v>
      </c>
    </row>
    <row r="10" spans="1:5" s="91" customFormat="1">
      <c r="A10" s="92"/>
      <c r="B10" s="86" t="s">
        <v>35</v>
      </c>
      <c r="C10" s="62" t="s">
        <v>49</v>
      </c>
      <c r="D10" s="66">
        <v>7245000</v>
      </c>
      <c r="E10" s="69">
        <v>8243000</v>
      </c>
    </row>
    <row r="11" spans="1:5">
      <c r="A11" s="54"/>
      <c r="B11" s="86"/>
      <c r="C11" s="58" t="s">
        <v>30</v>
      </c>
      <c r="D11" s="59">
        <v>4.6433080605777055E-2</v>
      </c>
      <c r="E11" s="60">
        <v>6.8691094240881323E-2</v>
      </c>
    </row>
    <row r="12" spans="1:5" s="91" customFormat="1">
      <c r="A12" s="92"/>
      <c r="B12" s="86" t="s">
        <v>37</v>
      </c>
      <c r="C12" s="62" t="s">
        <v>50</v>
      </c>
      <c r="D12" s="66">
        <v>13638000</v>
      </c>
      <c r="E12" s="69">
        <v>13638000</v>
      </c>
    </row>
    <row r="13" spans="1:5">
      <c r="A13" s="54"/>
      <c r="B13" s="86"/>
      <c r="C13" s="58" t="s">
        <v>30</v>
      </c>
      <c r="D13" s="59">
        <v>8.740570784010869E-2</v>
      </c>
      <c r="E13" s="60">
        <v>0.11364905292455896</v>
      </c>
    </row>
    <row r="14" spans="1:5" s="91" customFormat="1">
      <c r="A14" s="54"/>
      <c r="B14" s="86" t="s">
        <v>39</v>
      </c>
      <c r="C14" s="62" t="s">
        <v>51</v>
      </c>
      <c r="D14" s="66">
        <v>-12955000</v>
      </c>
      <c r="E14" s="69">
        <v>-7227000</v>
      </c>
    </row>
    <row r="15" spans="1:5">
      <c r="A15" s="54"/>
      <c r="B15" s="86"/>
      <c r="C15" s="58" t="s">
        <v>30</v>
      </c>
      <c r="D15" s="59">
        <v>-8.3028372566989889E-2</v>
      </c>
      <c r="E15" s="60">
        <v>-6.0224498129182256E-2</v>
      </c>
    </row>
    <row r="16" spans="1:5" s="91" customFormat="1">
      <c r="A16" s="92"/>
      <c r="B16" s="86" t="s">
        <v>52</v>
      </c>
      <c r="C16" s="62" t="s">
        <v>22</v>
      </c>
      <c r="D16" s="66">
        <v>1145000</v>
      </c>
      <c r="E16" s="69">
        <v>-5728000</v>
      </c>
    </row>
    <row r="17" spans="1:5">
      <c r="A17" s="54"/>
      <c r="B17" s="86"/>
      <c r="C17" s="58" t="s">
        <v>30</v>
      </c>
      <c r="D17" s="59">
        <v>7.3382853407335724E-3</v>
      </c>
      <c r="E17" s="60">
        <v>-4.7732935558870343E-2</v>
      </c>
    </row>
    <row r="18" spans="1:5" s="91" customFormat="1" ht="25.5">
      <c r="A18" s="92"/>
      <c r="B18" s="86" t="s">
        <v>53</v>
      </c>
      <c r="C18" s="62" t="s">
        <v>54</v>
      </c>
      <c r="D18" s="66">
        <v>0</v>
      </c>
      <c r="E18" s="69">
        <v>0</v>
      </c>
    </row>
    <row r="19" spans="1:5">
      <c r="A19" s="54"/>
      <c r="B19" s="86"/>
      <c r="C19" s="58" t="s">
        <v>30</v>
      </c>
      <c r="D19" s="59">
        <v>0</v>
      </c>
      <c r="E19" s="60">
        <v>0</v>
      </c>
    </row>
    <row r="20" spans="1:5" s="91" customFormat="1">
      <c r="A20" s="54"/>
      <c r="B20" s="93"/>
      <c r="C20" s="87"/>
      <c r="D20" s="88"/>
      <c r="E20" s="89"/>
    </row>
    <row r="21" spans="1:5">
      <c r="A21" s="94" t="s">
        <v>41</v>
      </c>
      <c r="B21" s="95"/>
      <c r="C21" s="50" t="s">
        <v>10</v>
      </c>
      <c r="D21" s="52">
        <v>141675000</v>
      </c>
      <c r="E21" s="53">
        <v>105792000</v>
      </c>
    </row>
    <row r="22" spans="1:5">
      <c r="A22" s="96"/>
      <c r="B22" s="97"/>
      <c r="C22" s="58" t="s">
        <v>30</v>
      </c>
      <c r="D22" s="59">
        <v>0.90799264248771072</v>
      </c>
      <c r="E22" s="60">
        <v>0.88159265339455506</v>
      </c>
    </row>
    <row r="23" spans="1:5">
      <c r="A23" s="92"/>
      <c r="B23" s="54"/>
      <c r="C23" s="87"/>
      <c r="D23" s="88"/>
      <c r="E23" s="89"/>
    </row>
    <row r="24" spans="1:5" s="91" customFormat="1">
      <c r="A24" s="54"/>
      <c r="B24" s="86" t="s">
        <v>31</v>
      </c>
      <c r="C24" s="62" t="s">
        <v>55</v>
      </c>
      <c r="D24" s="66">
        <v>6011000</v>
      </c>
      <c r="E24" s="69">
        <v>5396000</v>
      </c>
    </row>
    <row r="25" spans="1:5" s="100" customFormat="1">
      <c r="A25" s="98"/>
      <c r="B25" s="99"/>
      <c r="C25" s="58" t="s">
        <v>30</v>
      </c>
      <c r="D25" s="59">
        <v>3.8524395793143672E-2</v>
      </c>
      <c r="E25" s="60">
        <v>4.4966291947567107E-2</v>
      </c>
    </row>
    <row r="26" spans="1:5" s="91" customFormat="1">
      <c r="A26" s="92"/>
      <c r="B26" s="86" t="s">
        <v>33</v>
      </c>
      <c r="C26" s="62" t="s">
        <v>56</v>
      </c>
      <c r="D26" s="66">
        <v>12281000</v>
      </c>
      <c r="E26" s="69">
        <v>24338000</v>
      </c>
    </row>
    <row r="27" spans="1:5" s="100" customFormat="1">
      <c r="A27" s="98"/>
      <c r="B27" s="99"/>
      <c r="C27" s="58" t="s">
        <v>30</v>
      </c>
      <c r="D27" s="59">
        <v>7.8708718139344103E-2</v>
      </c>
      <c r="E27" s="60">
        <v>0.20281497654186215</v>
      </c>
    </row>
    <row r="28" spans="1:5" s="91" customFormat="1">
      <c r="A28" s="92"/>
      <c r="B28" s="86" t="s">
        <v>35</v>
      </c>
      <c r="C28" s="62" t="s">
        <v>57</v>
      </c>
      <c r="D28" s="66">
        <v>117468000</v>
      </c>
      <c r="E28" s="69">
        <v>71903000</v>
      </c>
    </row>
    <row r="29" spans="1:5" s="91" customFormat="1">
      <c r="A29" s="92"/>
      <c r="B29" s="93"/>
      <c r="C29" s="58" t="s">
        <v>30</v>
      </c>
      <c r="D29" s="59">
        <v>0.75285039511379148</v>
      </c>
      <c r="E29" s="60">
        <v>0.59918667344438792</v>
      </c>
    </row>
    <row r="30" spans="1:5" s="91" customFormat="1">
      <c r="A30" s="54"/>
      <c r="B30" s="86" t="s">
        <v>37</v>
      </c>
      <c r="C30" s="62" t="s">
        <v>58</v>
      </c>
      <c r="D30" s="66">
        <v>5915000</v>
      </c>
      <c r="E30" s="69">
        <v>4155000</v>
      </c>
    </row>
    <row r="31" spans="1:5" s="91" customFormat="1">
      <c r="A31" s="54"/>
      <c r="B31" s="86"/>
      <c r="C31" s="58" t="s">
        <v>30</v>
      </c>
      <c r="D31" s="59">
        <v>3.7909133441431507E-2</v>
      </c>
      <c r="E31" s="60">
        <v>3.4624711460737825E-2</v>
      </c>
    </row>
    <row r="32" spans="1:5">
      <c r="A32" s="75"/>
      <c r="B32" s="75"/>
      <c r="C32" s="75"/>
      <c r="D32" s="76"/>
      <c r="E32" s="101"/>
    </row>
    <row r="33" spans="1:5">
      <c r="A33" s="78" t="s">
        <v>11</v>
      </c>
      <c r="B33" s="78"/>
      <c r="C33" s="78"/>
      <c r="D33" s="52">
        <v>156031000</v>
      </c>
      <c r="E33" s="53">
        <v>120001000</v>
      </c>
    </row>
    <row r="35" spans="1:5">
      <c r="D35" s="103"/>
      <c r="E35" s="103"/>
    </row>
    <row r="36" spans="1:5">
      <c r="D36" s="103"/>
      <c r="E36" s="103"/>
    </row>
    <row r="39" spans="1:5">
      <c r="D39" s="104"/>
      <c r="E39" s="104"/>
    </row>
    <row r="40" spans="1:5">
      <c r="D40" s="103"/>
      <c r="E40" s="103"/>
    </row>
  </sheetData>
  <mergeCells count="2">
    <mergeCell ref="A32:C32"/>
    <mergeCell ref="A33:C33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1"/>
  <sheetViews>
    <sheetView showGridLines="0" zoomScale="85" zoomScaleNormal="85" zoomScaleSheetLayoutView="100" workbookViewId="0">
      <selection activeCell="E9" sqref="E9"/>
    </sheetView>
  </sheetViews>
  <sheetFormatPr defaultColWidth="8.25" defaultRowHeight="15"/>
  <cols>
    <col min="1" max="1" width="3" style="91" bestFit="1" customWidth="1"/>
    <col min="2" max="2" width="3.625" style="152" bestFit="1" customWidth="1"/>
    <col min="3" max="3" width="43.125" style="91" bestFit="1" customWidth="1"/>
    <col min="4" max="5" width="13.625" style="90" customWidth="1"/>
    <col min="6" max="8" width="13.625" style="91" customWidth="1"/>
    <col min="9" max="16384" width="8.25" style="91"/>
  </cols>
  <sheetData>
    <row r="1" spans="1:8">
      <c r="A1" s="105"/>
      <c r="B1" s="105"/>
      <c r="C1" s="105"/>
      <c r="D1" s="106" t="s">
        <v>59</v>
      </c>
      <c r="E1" s="106"/>
      <c r="F1" s="106" t="s">
        <v>60</v>
      </c>
      <c r="G1" s="106" t="s">
        <v>61</v>
      </c>
      <c r="H1" s="106"/>
    </row>
    <row r="2" spans="1:8" ht="14.45" customHeight="1">
      <c r="A2" s="107" t="s">
        <v>0</v>
      </c>
      <c r="B2" s="107"/>
      <c r="C2" s="107" t="s">
        <v>1</v>
      </c>
      <c r="D2" s="109" t="s">
        <v>62</v>
      </c>
      <c r="E2" s="109" t="s">
        <v>63</v>
      </c>
      <c r="F2" s="106"/>
      <c r="G2" s="109" t="s">
        <v>64</v>
      </c>
      <c r="H2" s="109" t="s">
        <v>64</v>
      </c>
    </row>
    <row r="3" spans="1:8">
      <c r="A3" s="107"/>
      <c r="B3" s="107"/>
      <c r="C3" s="107"/>
      <c r="D3" s="110">
        <v>43830</v>
      </c>
      <c r="E3" s="109" t="s">
        <v>28</v>
      </c>
      <c r="F3" s="106"/>
      <c r="G3" s="111">
        <v>2019</v>
      </c>
      <c r="H3" s="111">
        <v>2018</v>
      </c>
    </row>
    <row r="4" spans="1:8">
      <c r="A4" s="113"/>
      <c r="B4" s="113"/>
      <c r="C4" s="114"/>
      <c r="D4" s="115"/>
      <c r="E4" s="115"/>
      <c r="F4" s="115"/>
      <c r="G4" s="112"/>
      <c r="H4" s="112"/>
    </row>
    <row r="5" spans="1:8">
      <c r="A5" s="116" t="s">
        <v>65</v>
      </c>
      <c r="B5" s="117"/>
      <c r="C5" s="118" t="s">
        <v>66</v>
      </c>
      <c r="D5" s="119">
        <v>102532000</v>
      </c>
      <c r="E5" s="120">
        <v>78002000</v>
      </c>
      <c r="F5" s="121">
        <v>0.31447911592010463</v>
      </c>
      <c r="G5" s="119">
        <v>25510000</v>
      </c>
      <c r="H5" s="120">
        <v>18528000</v>
      </c>
    </row>
    <row r="6" spans="1:8">
      <c r="A6" s="116"/>
      <c r="B6" s="122"/>
      <c r="C6" s="123" t="s">
        <v>67</v>
      </c>
      <c r="D6" s="119">
        <v>0</v>
      </c>
      <c r="E6" s="124">
        <v>0</v>
      </c>
      <c r="F6" s="125" t="s">
        <v>163</v>
      </c>
      <c r="G6" s="119">
        <v>0</v>
      </c>
      <c r="H6" s="120">
        <v>0</v>
      </c>
    </row>
    <row r="7" spans="1:8">
      <c r="A7" s="126"/>
      <c r="B7" s="127" t="s">
        <v>31</v>
      </c>
      <c r="C7" s="128" t="s">
        <v>68</v>
      </c>
      <c r="D7" s="129">
        <v>102532000</v>
      </c>
      <c r="E7" s="130">
        <v>78002000</v>
      </c>
      <c r="F7" s="131">
        <v>0.31447911592010463</v>
      </c>
      <c r="G7" s="119">
        <v>25510000</v>
      </c>
      <c r="H7" s="120">
        <v>18528000</v>
      </c>
    </row>
    <row r="8" spans="1:8">
      <c r="A8" s="126"/>
      <c r="B8" s="127" t="s">
        <v>33</v>
      </c>
      <c r="C8" s="128" t="s">
        <v>69</v>
      </c>
      <c r="D8" s="129">
        <v>0</v>
      </c>
      <c r="E8" s="130">
        <v>0</v>
      </c>
      <c r="F8" s="131" t="s">
        <v>163</v>
      </c>
      <c r="G8" s="119">
        <v>0</v>
      </c>
      <c r="H8" s="120">
        <v>0</v>
      </c>
    </row>
    <row r="9" spans="1:8">
      <c r="A9" s="126"/>
      <c r="B9" s="127" t="s">
        <v>35</v>
      </c>
      <c r="C9" s="128" t="s">
        <v>70</v>
      </c>
      <c r="D9" s="129">
        <v>0</v>
      </c>
      <c r="E9" s="130">
        <v>0</v>
      </c>
      <c r="F9" s="131" t="s">
        <v>163</v>
      </c>
      <c r="G9" s="119">
        <v>0</v>
      </c>
      <c r="H9" s="120">
        <v>0</v>
      </c>
    </row>
    <row r="10" spans="1:8">
      <c r="A10" s="126"/>
      <c r="B10" s="117" t="s">
        <v>37</v>
      </c>
      <c r="C10" s="128" t="s">
        <v>71</v>
      </c>
      <c r="D10" s="129">
        <v>0</v>
      </c>
      <c r="E10" s="130">
        <v>0</v>
      </c>
      <c r="F10" s="131" t="s">
        <v>163</v>
      </c>
      <c r="G10" s="119">
        <v>0</v>
      </c>
      <c r="H10" s="120">
        <v>0</v>
      </c>
    </row>
    <row r="11" spans="1:8">
      <c r="A11" s="126"/>
      <c r="B11" s="132"/>
      <c r="C11" s="128"/>
      <c r="D11" s="129"/>
      <c r="E11" s="130"/>
      <c r="F11" s="131" t="s">
        <v>163</v>
      </c>
      <c r="G11" s="129"/>
      <c r="H11" s="133"/>
    </row>
    <row r="12" spans="1:8">
      <c r="A12" s="116" t="s">
        <v>41</v>
      </c>
      <c r="B12" s="117"/>
      <c r="C12" s="118" t="s">
        <v>72</v>
      </c>
      <c r="D12" s="119">
        <v>47830000</v>
      </c>
      <c r="E12" s="120">
        <v>55526000</v>
      </c>
      <c r="F12" s="121">
        <v>-0.13860173612361776</v>
      </c>
      <c r="G12" s="119">
        <v>11722000</v>
      </c>
      <c r="H12" s="120">
        <v>13771000</v>
      </c>
    </row>
    <row r="13" spans="1:8">
      <c r="A13" s="126"/>
      <c r="B13" s="117" t="s">
        <v>31</v>
      </c>
      <c r="C13" s="128" t="s">
        <v>73</v>
      </c>
      <c r="D13" s="129">
        <v>1212000</v>
      </c>
      <c r="E13" s="130">
        <v>1355000</v>
      </c>
      <c r="F13" s="134">
        <v>-0.10553505535055351</v>
      </c>
      <c r="G13" s="129">
        <v>295000</v>
      </c>
      <c r="H13" s="133">
        <v>275000</v>
      </c>
    </row>
    <row r="14" spans="1:8">
      <c r="A14" s="126"/>
      <c r="B14" s="117" t="s">
        <v>33</v>
      </c>
      <c r="C14" s="128" t="s">
        <v>74</v>
      </c>
      <c r="D14" s="129">
        <v>1667000</v>
      </c>
      <c r="E14" s="130">
        <v>1825000</v>
      </c>
      <c r="F14" s="134">
        <v>-8.6575342465753422E-2</v>
      </c>
      <c r="G14" s="129">
        <v>389000</v>
      </c>
      <c r="H14" s="133">
        <v>469000</v>
      </c>
    </row>
    <row r="15" spans="1:8">
      <c r="A15" s="126"/>
      <c r="B15" s="117" t="s">
        <v>35</v>
      </c>
      <c r="C15" s="128" t="s">
        <v>75</v>
      </c>
      <c r="D15" s="129">
        <v>17474000</v>
      </c>
      <c r="E15" s="130">
        <v>25139000</v>
      </c>
      <c r="F15" s="134">
        <v>-0.30490472970285215</v>
      </c>
      <c r="G15" s="129">
        <v>4013000</v>
      </c>
      <c r="H15" s="133">
        <v>6238000</v>
      </c>
    </row>
    <row r="16" spans="1:8">
      <c r="A16" s="126"/>
      <c r="B16" s="117" t="s">
        <v>37</v>
      </c>
      <c r="C16" s="128" t="s">
        <v>76</v>
      </c>
      <c r="D16" s="129">
        <v>1000</v>
      </c>
      <c r="E16" s="130">
        <v>36000</v>
      </c>
      <c r="F16" s="134">
        <v>-0.97222222222222221</v>
      </c>
      <c r="G16" s="129">
        <v>0</v>
      </c>
      <c r="H16" s="133">
        <v>0</v>
      </c>
    </row>
    <row r="17" spans="1:8">
      <c r="A17" s="126"/>
      <c r="B17" s="117" t="s">
        <v>39</v>
      </c>
      <c r="C17" s="128" t="s">
        <v>77</v>
      </c>
      <c r="D17" s="129">
        <v>22151000</v>
      </c>
      <c r="E17" s="130">
        <v>21581000</v>
      </c>
      <c r="F17" s="134">
        <v>2.6412121773782493E-2</v>
      </c>
      <c r="G17" s="129">
        <v>5718000</v>
      </c>
      <c r="H17" s="133">
        <v>5468000</v>
      </c>
    </row>
    <row r="18" spans="1:8">
      <c r="A18" s="126"/>
      <c r="B18" s="117" t="s">
        <v>52</v>
      </c>
      <c r="C18" s="128" t="s">
        <v>78</v>
      </c>
      <c r="D18" s="129">
        <v>4140000</v>
      </c>
      <c r="E18" s="130">
        <v>4102000</v>
      </c>
      <c r="F18" s="134">
        <v>9.2637737688932228E-3</v>
      </c>
      <c r="G18" s="129">
        <v>1018000</v>
      </c>
      <c r="H18" s="133">
        <v>1022000</v>
      </c>
    </row>
    <row r="19" spans="1:8">
      <c r="A19" s="126"/>
      <c r="B19" s="117" t="s">
        <v>53</v>
      </c>
      <c r="C19" s="128" t="s">
        <v>79</v>
      </c>
      <c r="D19" s="129">
        <v>1185000</v>
      </c>
      <c r="E19" s="130">
        <v>1488000</v>
      </c>
      <c r="F19" s="134">
        <v>-0.20362903225806453</v>
      </c>
      <c r="G19" s="129">
        <v>289000</v>
      </c>
      <c r="H19" s="133">
        <v>299000</v>
      </c>
    </row>
    <row r="20" spans="1:8">
      <c r="A20" s="126"/>
      <c r="B20" s="117" t="s">
        <v>80</v>
      </c>
      <c r="C20" s="128" t="s">
        <v>81</v>
      </c>
      <c r="D20" s="129">
        <v>0</v>
      </c>
      <c r="E20" s="130">
        <v>0</v>
      </c>
      <c r="F20" s="134" t="s">
        <v>163</v>
      </c>
      <c r="G20" s="129">
        <v>0</v>
      </c>
      <c r="H20" s="133">
        <v>0</v>
      </c>
    </row>
    <row r="21" spans="1:8">
      <c r="A21" s="126"/>
      <c r="B21" s="117"/>
      <c r="C21" s="118"/>
      <c r="D21" s="129"/>
      <c r="E21" s="130"/>
      <c r="F21" s="134"/>
      <c r="G21" s="129"/>
      <c r="H21" s="133"/>
    </row>
    <row r="22" spans="1:8">
      <c r="A22" s="135" t="s">
        <v>82</v>
      </c>
      <c r="B22" s="136"/>
      <c r="C22" s="137" t="s">
        <v>83</v>
      </c>
      <c r="D22" s="138">
        <v>54702000</v>
      </c>
      <c r="E22" s="139">
        <v>22476000</v>
      </c>
      <c r="F22" s="140">
        <v>1.4337960491190602</v>
      </c>
      <c r="G22" s="138">
        <v>13788000</v>
      </c>
      <c r="H22" s="139">
        <v>4757000</v>
      </c>
    </row>
    <row r="23" spans="1:8">
      <c r="A23" s="116"/>
      <c r="B23" s="117"/>
      <c r="C23" s="118"/>
      <c r="D23" s="119"/>
      <c r="E23" s="124"/>
      <c r="F23" s="141" t="s">
        <v>163</v>
      </c>
      <c r="G23" s="119"/>
      <c r="H23" s="120"/>
    </row>
    <row r="24" spans="1:8">
      <c r="A24" s="116" t="s">
        <v>84</v>
      </c>
      <c r="B24" s="117"/>
      <c r="C24" s="118" t="s">
        <v>85</v>
      </c>
      <c r="D24" s="119">
        <v>2198000</v>
      </c>
      <c r="E24" s="120">
        <v>3825000</v>
      </c>
      <c r="F24" s="142">
        <v>-0.42535947712418298</v>
      </c>
      <c r="G24" s="119">
        <v>456000</v>
      </c>
      <c r="H24" s="120">
        <v>460000</v>
      </c>
    </row>
    <row r="25" spans="1:8">
      <c r="A25" s="126"/>
      <c r="B25" s="117" t="s">
        <v>31</v>
      </c>
      <c r="C25" s="128" t="s">
        <v>86</v>
      </c>
      <c r="D25" s="129">
        <v>701000</v>
      </c>
      <c r="E25" s="130">
        <v>801000</v>
      </c>
      <c r="F25" s="134">
        <v>-0.12484394506866417</v>
      </c>
      <c r="G25" s="129">
        <v>92000</v>
      </c>
      <c r="H25" s="133">
        <v>-157000</v>
      </c>
    </row>
    <row r="26" spans="1:8">
      <c r="A26" s="126"/>
      <c r="B26" s="117" t="s">
        <v>33</v>
      </c>
      <c r="C26" s="128" t="s">
        <v>87</v>
      </c>
      <c r="D26" s="129">
        <v>0</v>
      </c>
      <c r="E26" s="130">
        <v>0</v>
      </c>
      <c r="F26" s="134" t="s">
        <v>163</v>
      </c>
      <c r="G26" s="129">
        <v>0</v>
      </c>
      <c r="H26" s="133">
        <v>0</v>
      </c>
    </row>
    <row r="27" spans="1:8">
      <c r="A27" s="126"/>
      <c r="B27" s="117" t="s">
        <v>35</v>
      </c>
      <c r="C27" s="128" t="s">
        <v>88</v>
      </c>
      <c r="D27" s="129">
        <v>1497000</v>
      </c>
      <c r="E27" s="130">
        <v>3024000</v>
      </c>
      <c r="F27" s="134">
        <v>-0.50496031746031744</v>
      </c>
      <c r="G27" s="129">
        <v>364000</v>
      </c>
      <c r="H27" s="133">
        <v>617000</v>
      </c>
    </row>
    <row r="28" spans="1:8">
      <c r="A28" s="126"/>
      <c r="B28" s="117"/>
      <c r="C28" s="118"/>
      <c r="D28" s="129"/>
      <c r="E28" s="130"/>
      <c r="F28" s="134"/>
      <c r="G28" s="129"/>
      <c r="H28" s="133"/>
    </row>
    <row r="29" spans="1:8">
      <c r="A29" s="116" t="s">
        <v>89</v>
      </c>
      <c r="B29" s="117"/>
      <c r="C29" s="118" t="s">
        <v>90</v>
      </c>
      <c r="D29" s="119">
        <v>11970000</v>
      </c>
      <c r="E29" s="124">
        <v>1548000</v>
      </c>
      <c r="F29" s="142">
        <v>6.7325581395348841</v>
      </c>
      <c r="G29" s="119">
        <v>1899000</v>
      </c>
      <c r="H29" s="120">
        <v>-1160000</v>
      </c>
    </row>
    <row r="30" spans="1:8">
      <c r="A30" s="126"/>
      <c r="B30" s="117" t="s">
        <v>31</v>
      </c>
      <c r="C30" s="128" t="s">
        <v>91</v>
      </c>
      <c r="D30" s="129">
        <v>0</v>
      </c>
      <c r="E30" s="130">
        <v>0</v>
      </c>
      <c r="F30" s="134" t="s">
        <v>163</v>
      </c>
      <c r="G30" s="129">
        <v>0</v>
      </c>
      <c r="H30" s="133">
        <v>66000</v>
      </c>
    </row>
    <row r="31" spans="1:8">
      <c r="A31" s="126"/>
      <c r="B31" s="117" t="s">
        <v>33</v>
      </c>
      <c r="C31" s="128" t="s">
        <v>92</v>
      </c>
      <c r="D31" s="129">
        <v>0</v>
      </c>
      <c r="E31" s="130">
        <v>0</v>
      </c>
      <c r="F31" s="134" t="s">
        <v>163</v>
      </c>
      <c r="G31" s="129">
        <v>0</v>
      </c>
      <c r="H31" s="133">
        <v>0</v>
      </c>
    </row>
    <row r="32" spans="1:8">
      <c r="A32" s="126"/>
      <c r="B32" s="117" t="s">
        <v>35</v>
      </c>
      <c r="C32" s="128" t="s">
        <v>93</v>
      </c>
      <c r="D32" s="129">
        <v>11970000</v>
      </c>
      <c r="E32" s="130">
        <v>1548000</v>
      </c>
      <c r="F32" s="134">
        <v>6.7325581395348841</v>
      </c>
      <c r="G32" s="129">
        <v>1899000</v>
      </c>
      <c r="H32" s="133">
        <v>-1226000</v>
      </c>
    </row>
    <row r="33" spans="1:8">
      <c r="A33" s="126"/>
      <c r="B33" s="117"/>
      <c r="C33" s="118"/>
      <c r="D33" s="129"/>
      <c r="E33" s="130"/>
      <c r="F33" s="134"/>
      <c r="G33" s="129"/>
      <c r="H33" s="133"/>
    </row>
    <row r="34" spans="1:8">
      <c r="A34" s="135" t="s">
        <v>94</v>
      </c>
      <c r="B34" s="136"/>
      <c r="C34" s="137" t="s">
        <v>95</v>
      </c>
      <c r="D34" s="143">
        <v>44930000</v>
      </c>
      <c r="E34" s="139">
        <v>24753000</v>
      </c>
      <c r="F34" s="140">
        <v>0.81513351916939358</v>
      </c>
      <c r="G34" s="143">
        <v>12345000</v>
      </c>
      <c r="H34" s="139">
        <v>6377000</v>
      </c>
    </row>
    <row r="35" spans="1:8">
      <c r="A35" s="116"/>
      <c r="B35" s="117"/>
      <c r="C35" s="118"/>
      <c r="D35" s="119"/>
      <c r="E35" s="124"/>
      <c r="F35" s="142" t="s">
        <v>163</v>
      </c>
      <c r="G35" s="119"/>
      <c r="H35" s="120"/>
    </row>
    <row r="36" spans="1:8">
      <c r="A36" s="116" t="s">
        <v>96</v>
      </c>
      <c r="B36" s="117"/>
      <c r="C36" s="118" t="s">
        <v>97</v>
      </c>
      <c r="D36" s="119">
        <v>17552000</v>
      </c>
      <c r="E36" s="124">
        <v>23485000</v>
      </c>
      <c r="F36" s="125">
        <v>-0.2526293378752395</v>
      </c>
      <c r="G36" s="119">
        <v>4561000</v>
      </c>
      <c r="H36" s="120">
        <v>15163000</v>
      </c>
    </row>
    <row r="37" spans="1:8">
      <c r="A37" s="126"/>
      <c r="B37" s="117" t="s">
        <v>31</v>
      </c>
      <c r="C37" s="128" t="s">
        <v>98</v>
      </c>
      <c r="D37" s="129">
        <v>0</v>
      </c>
      <c r="E37" s="130">
        <v>0</v>
      </c>
      <c r="F37" s="131" t="s">
        <v>163</v>
      </c>
      <c r="G37" s="129">
        <v>0</v>
      </c>
      <c r="H37" s="133">
        <v>0</v>
      </c>
    </row>
    <row r="38" spans="1:8">
      <c r="A38" s="126"/>
      <c r="B38" s="117" t="s">
        <v>33</v>
      </c>
      <c r="C38" s="128" t="s">
        <v>99</v>
      </c>
      <c r="D38" s="129">
        <v>11000</v>
      </c>
      <c r="E38" s="130">
        <v>72000</v>
      </c>
      <c r="F38" s="131">
        <v>-0.84722222222222221</v>
      </c>
      <c r="G38" s="129">
        <v>0</v>
      </c>
      <c r="H38" s="133">
        <v>0</v>
      </c>
    </row>
    <row r="39" spans="1:8">
      <c r="A39" s="126"/>
      <c r="B39" s="117" t="s">
        <v>35</v>
      </c>
      <c r="C39" s="128" t="s">
        <v>100</v>
      </c>
      <c r="D39" s="129">
        <v>16201000</v>
      </c>
      <c r="E39" s="130">
        <v>22904000</v>
      </c>
      <c r="F39" s="131">
        <v>-0.29265630457561997</v>
      </c>
      <c r="G39" s="129">
        <v>4713000</v>
      </c>
      <c r="H39" s="133">
        <v>15026000</v>
      </c>
    </row>
    <row r="40" spans="1:8">
      <c r="A40" s="126"/>
      <c r="B40" s="117" t="s">
        <v>37</v>
      </c>
      <c r="C40" s="128" t="s">
        <v>101</v>
      </c>
      <c r="D40" s="129">
        <v>0</v>
      </c>
      <c r="E40" s="130">
        <v>0</v>
      </c>
      <c r="F40" s="131" t="s">
        <v>163</v>
      </c>
      <c r="G40" s="129">
        <v>0</v>
      </c>
      <c r="H40" s="133">
        <v>0</v>
      </c>
    </row>
    <row r="41" spans="1:8">
      <c r="A41" s="126"/>
      <c r="B41" s="117" t="s">
        <v>39</v>
      </c>
      <c r="C41" s="128" t="s">
        <v>102</v>
      </c>
      <c r="D41" s="129">
        <v>1340000</v>
      </c>
      <c r="E41" s="130">
        <v>509000</v>
      </c>
      <c r="F41" s="131">
        <v>1.6326129666011788</v>
      </c>
      <c r="G41" s="129">
        <v>-152000</v>
      </c>
      <c r="H41" s="133">
        <v>137000</v>
      </c>
    </row>
    <row r="42" spans="1:8">
      <c r="A42" s="126"/>
      <c r="B42" s="117"/>
      <c r="C42" s="118"/>
      <c r="D42" s="129"/>
      <c r="E42" s="130"/>
      <c r="F42" s="131"/>
      <c r="G42" s="129"/>
      <c r="H42" s="133"/>
    </row>
    <row r="43" spans="1:8">
      <c r="A43" s="116" t="s">
        <v>103</v>
      </c>
      <c r="B43" s="117"/>
      <c r="C43" s="118" t="s">
        <v>104</v>
      </c>
      <c r="D43" s="119">
        <v>54769000</v>
      </c>
      <c r="E43" s="120">
        <v>50732000</v>
      </c>
      <c r="F43" s="121">
        <v>7.9575021682567221E-2</v>
      </c>
      <c r="G43" s="119">
        <v>13949000</v>
      </c>
      <c r="H43" s="120">
        <v>24109000</v>
      </c>
    </row>
    <row r="44" spans="1:8">
      <c r="A44" s="126"/>
      <c r="B44" s="117" t="s">
        <v>31</v>
      </c>
      <c r="C44" s="128" t="s">
        <v>99</v>
      </c>
      <c r="D44" s="129">
        <v>12456000</v>
      </c>
      <c r="E44" s="130">
        <v>6075000</v>
      </c>
      <c r="F44" s="131">
        <v>1.0503703703703704</v>
      </c>
      <c r="G44" s="129">
        <v>3154000</v>
      </c>
      <c r="H44" s="133">
        <v>1941000</v>
      </c>
    </row>
    <row r="45" spans="1:8">
      <c r="A45" s="126"/>
      <c r="B45" s="117" t="s">
        <v>33</v>
      </c>
      <c r="C45" s="128" t="s">
        <v>105</v>
      </c>
      <c r="D45" s="129">
        <v>0</v>
      </c>
      <c r="E45" s="130">
        <v>0</v>
      </c>
      <c r="F45" s="131" t="s">
        <v>163</v>
      </c>
      <c r="G45" s="129">
        <v>0</v>
      </c>
      <c r="H45" s="133">
        <v>0</v>
      </c>
    </row>
    <row r="46" spans="1:8">
      <c r="A46" s="126"/>
      <c r="B46" s="117" t="s">
        <v>35</v>
      </c>
      <c r="C46" s="128" t="s">
        <v>101</v>
      </c>
      <c r="D46" s="129">
        <v>268000</v>
      </c>
      <c r="E46" s="130">
        <v>368000</v>
      </c>
      <c r="F46" s="131">
        <v>-0.27173913043478259</v>
      </c>
      <c r="G46" s="129">
        <v>268000</v>
      </c>
      <c r="H46" s="133">
        <v>368000</v>
      </c>
    </row>
    <row r="47" spans="1:8">
      <c r="A47" s="126"/>
      <c r="B47" s="117" t="s">
        <v>37</v>
      </c>
      <c r="C47" s="128" t="s">
        <v>102</v>
      </c>
      <c r="D47" s="129">
        <v>42045000</v>
      </c>
      <c r="E47" s="130">
        <v>44289000</v>
      </c>
      <c r="F47" s="131">
        <v>-5.0667208561945405E-2</v>
      </c>
      <c r="G47" s="129">
        <v>10527000</v>
      </c>
      <c r="H47" s="133">
        <v>21800000</v>
      </c>
    </row>
    <row r="48" spans="1:8">
      <c r="A48" s="126"/>
      <c r="B48" s="117"/>
      <c r="C48" s="118"/>
      <c r="D48" s="129"/>
      <c r="E48" s="130"/>
      <c r="F48" s="131"/>
      <c r="G48" s="129"/>
      <c r="H48" s="133"/>
    </row>
    <row r="49" spans="1:8">
      <c r="A49" s="135" t="s">
        <v>31</v>
      </c>
      <c r="B49" s="136"/>
      <c r="C49" s="137" t="s">
        <v>106</v>
      </c>
      <c r="D49" s="138">
        <v>7713000</v>
      </c>
      <c r="E49" s="139">
        <v>-2494000</v>
      </c>
      <c r="F49" s="144">
        <v>-4.0926222935044105</v>
      </c>
      <c r="G49" s="138">
        <v>2957000</v>
      </c>
      <c r="H49" s="139">
        <v>-2569000</v>
      </c>
    </row>
    <row r="50" spans="1:8">
      <c r="A50" s="116" t="s">
        <v>107</v>
      </c>
      <c r="B50" s="145"/>
      <c r="C50" s="118" t="s">
        <v>18</v>
      </c>
      <c r="D50" s="119">
        <v>0</v>
      </c>
      <c r="E50" s="130">
        <v>0</v>
      </c>
      <c r="F50" s="131" t="s">
        <v>163</v>
      </c>
      <c r="G50" s="119">
        <v>0</v>
      </c>
      <c r="H50" s="120">
        <v>0</v>
      </c>
    </row>
    <row r="51" spans="1:8">
      <c r="A51" s="116"/>
      <c r="B51" s="145"/>
      <c r="C51" s="118"/>
      <c r="D51" s="119"/>
      <c r="E51" s="130"/>
      <c r="F51" s="131"/>
      <c r="G51" s="119"/>
      <c r="H51" s="120"/>
    </row>
    <row r="52" spans="1:8">
      <c r="A52" s="135" t="s">
        <v>108</v>
      </c>
      <c r="B52" s="146"/>
      <c r="C52" s="137" t="s">
        <v>109</v>
      </c>
      <c r="D52" s="138">
        <v>7713000</v>
      </c>
      <c r="E52" s="139">
        <v>-2494000</v>
      </c>
      <c r="F52" s="144">
        <v>-4.0926222935044105</v>
      </c>
      <c r="G52" s="138">
        <v>2957000</v>
      </c>
      <c r="H52" s="139">
        <v>-2569000</v>
      </c>
    </row>
    <row r="53" spans="1:8">
      <c r="A53" s="116"/>
      <c r="B53" s="145"/>
      <c r="C53" s="118"/>
      <c r="D53" s="119"/>
      <c r="E53" s="124"/>
      <c r="F53" s="125"/>
      <c r="G53" s="119"/>
      <c r="H53" s="120"/>
    </row>
    <row r="54" spans="1:8">
      <c r="A54" s="116" t="s">
        <v>110</v>
      </c>
      <c r="B54" s="145"/>
      <c r="C54" s="118" t="s">
        <v>111</v>
      </c>
      <c r="D54" s="119">
        <v>6563000</v>
      </c>
      <c r="E54" s="124">
        <v>2864000</v>
      </c>
      <c r="F54" s="125">
        <v>1.291550279329609</v>
      </c>
      <c r="G54" s="119">
        <v>1505000</v>
      </c>
      <c r="H54" s="120">
        <v>1172000</v>
      </c>
    </row>
    <row r="55" spans="1:8">
      <c r="A55" s="116" t="s">
        <v>112</v>
      </c>
      <c r="B55" s="145"/>
      <c r="C55" s="118" t="s">
        <v>21</v>
      </c>
      <c r="D55" s="119">
        <v>5000</v>
      </c>
      <c r="E55" s="124">
        <v>370000</v>
      </c>
      <c r="F55" s="125">
        <v>-0.98648648648648651</v>
      </c>
      <c r="G55" s="119">
        <v>2000</v>
      </c>
      <c r="H55" s="120">
        <v>0</v>
      </c>
    </row>
    <row r="56" spans="1:8">
      <c r="A56" s="116"/>
      <c r="B56" s="145"/>
      <c r="C56" s="118"/>
      <c r="D56" s="119"/>
      <c r="E56" s="124"/>
      <c r="F56" s="125"/>
      <c r="G56" s="119"/>
      <c r="H56" s="120"/>
    </row>
    <row r="57" spans="1:8">
      <c r="A57" s="147" t="s">
        <v>113</v>
      </c>
      <c r="B57" s="148"/>
      <c r="C57" s="147" t="s">
        <v>114</v>
      </c>
      <c r="D57" s="149">
        <v>1145000</v>
      </c>
      <c r="E57" s="150">
        <v>-5728000</v>
      </c>
      <c r="F57" s="151">
        <v>-1.1998952513966481</v>
      </c>
      <c r="G57" s="149">
        <v>1450000</v>
      </c>
      <c r="H57" s="150">
        <v>-3741000</v>
      </c>
    </row>
    <row r="58" spans="1:8">
      <c r="G58" s="90"/>
      <c r="H58" s="90"/>
    </row>
    <row r="61" spans="1:8">
      <c r="F61" s="90"/>
    </row>
  </sheetData>
  <mergeCells count="6">
    <mergeCell ref="D1:E1"/>
    <mergeCell ref="F1:F3"/>
    <mergeCell ref="G1:H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4"/>
  <sheetViews>
    <sheetView showGridLines="0" zoomScaleNormal="100" zoomScaleSheetLayoutView="100" workbookViewId="0">
      <selection activeCell="D24" sqref="D24"/>
    </sheetView>
  </sheetViews>
  <sheetFormatPr defaultColWidth="8.75" defaultRowHeight="15"/>
  <cols>
    <col min="1" max="1" width="3" style="83" bestFit="1" customWidth="1"/>
    <col min="2" max="2" width="2.75" style="83" customWidth="1"/>
    <col min="3" max="3" width="54.125" style="83" customWidth="1"/>
    <col min="4" max="4" width="13.625" style="153" customWidth="1"/>
    <col min="5" max="5" width="13.625" style="102" customWidth="1"/>
    <col min="6" max="7" width="13.625" style="83" customWidth="1"/>
    <col min="8" max="16384" width="8.75" style="83"/>
  </cols>
  <sheetData>
    <row r="1" spans="1:7">
      <c r="A1" s="154"/>
      <c r="B1" s="154"/>
      <c r="C1" s="154"/>
      <c r="D1" s="106" t="s">
        <v>59</v>
      </c>
      <c r="E1" s="106"/>
      <c r="F1" s="106" t="s">
        <v>61</v>
      </c>
      <c r="G1" s="106"/>
    </row>
    <row r="2" spans="1:7" ht="14.45" customHeight="1">
      <c r="A2" s="107" t="s">
        <v>0</v>
      </c>
      <c r="B2" s="155"/>
      <c r="C2" s="108" t="s">
        <v>1</v>
      </c>
      <c r="D2" s="154" t="s">
        <v>62</v>
      </c>
      <c r="E2" s="154" t="s">
        <v>63</v>
      </c>
      <c r="F2" s="154" t="s">
        <v>115</v>
      </c>
      <c r="G2" s="154" t="s">
        <v>64</v>
      </c>
    </row>
    <row r="3" spans="1:7" ht="14.45" customHeight="1">
      <c r="A3" s="107"/>
      <c r="B3" s="155"/>
      <c r="C3" s="108"/>
      <c r="D3" s="156">
        <v>43830</v>
      </c>
      <c r="E3" s="154" t="s">
        <v>28</v>
      </c>
      <c r="F3" s="157">
        <v>2019</v>
      </c>
      <c r="G3" s="157">
        <v>2018</v>
      </c>
    </row>
    <row r="4" spans="1:7">
      <c r="A4" s="46"/>
      <c r="B4" s="158"/>
      <c r="C4" s="159" t="s">
        <v>116</v>
      </c>
      <c r="D4" s="160">
        <v>12336810.49</v>
      </c>
      <c r="E4" s="161">
        <v>10111000</v>
      </c>
      <c r="F4" s="160">
        <v>4179864.8200000003</v>
      </c>
      <c r="G4" s="161">
        <v>2663875.549999997</v>
      </c>
    </row>
    <row r="5" spans="1:7">
      <c r="A5" s="46"/>
      <c r="B5" s="158"/>
      <c r="C5" s="159"/>
      <c r="D5" s="162"/>
      <c r="E5" s="162"/>
      <c r="F5" s="162"/>
      <c r="G5" s="161"/>
    </row>
    <row r="6" spans="1:7">
      <c r="A6" s="163" t="s">
        <v>65</v>
      </c>
      <c r="B6" s="164"/>
      <c r="C6" s="165" t="s">
        <v>117</v>
      </c>
      <c r="D6" s="166"/>
      <c r="E6" s="167"/>
      <c r="F6" s="166"/>
      <c r="G6" s="167"/>
    </row>
    <row r="7" spans="1:7" s="168" customFormat="1">
      <c r="A7" s="163"/>
      <c r="B7" s="165" t="s">
        <v>31</v>
      </c>
      <c r="C7" s="165" t="s">
        <v>118</v>
      </c>
      <c r="D7" s="160">
        <v>1145000</v>
      </c>
      <c r="E7" s="161">
        <v>-5728000</v>
      </c>
      <c r="F7" s="160">
        <v>1450000</v>
      </c>
      <c r="G7" s="161">
        <v>-1185000</v>
      </c>
    </row>
    <row r="8" spans="1:7" s="168" customFormat="1">
      <c r="A8" s="163"/>
      <c r="B8" s="165" t="s">
        <v>33</v>
      </c>
      <c r="C8" s="165" t="s">
        <v>119</v>
      </c>
      <c r="D8" s="169">
        <v>-985396.67000000225</v>
      </c>
      <c r="E8" s="161">
        <v>25408000</v>
      </c>
      <c r="F8" s="169">
        <v>7421000</v>
      </c>
      <c r="G8" s="161">
        <v>1777017.1099999994</v>
      </c>
    </row>
    <row r="9" spans="1:7">
      <c r="A9" s="170"/>
      <c r="B9" s="171" t="s">
        <v>35</v>
      </c>
      <c r="C9" s="171" t="s">
        <v>120</v>
      </c>
      <c r="D9" s="172">
        <v>159603.32999999775</v>
      </c>
      <c r="E9" s="173">
        <v>19680000</v>
      </c>
      <c r="F9" s="172">
        <v>8871000</v>
      </c>
      <c r="G9" s="173">
        <v>592017.1099999994</v>
      </c>
    </row>
    <row r="10" spans="1:7">
      <c r="A10" s="44"/>
      <c r="B10" s="165"/>
      <c r="C10" s="165"/>
      <c r="D10" s="166"/>
      <c r="E10" s="167"/>
      <c r="F10" s="166"/>
      <c r="G10" s="167"/>
    </row>
    <row r="11" spans="1:7">
      <c r="A11" s="165" t="s">
        <v>41</v>
      </c>
      <c r="C11" s="165" t="s">
        <v>121</v>
      </c>
      <c r="D11" s="166"/>
      <c r="E11" s="167"/>
      <c r="F11" s="166"/>
      <c r="G11" s="167"/>
    </row>
    <row r="12" spans="1:7" s="168" customFormat="1">
      <c r="A12" s="163"/>
      <c r="B12" s="165" t="s">
        <v>31</v>
      </c>
      <c r="C12" s="165" t="s">
        <v>122</v>
      </c>
      <c r="D12" s="169">
        <v>17168000</v>
      </c>
      <c r="E12" s="161">
        <v>25669000</v>
      </c>
      <c r="F12" s="169">
        <v>4849000</v>
      </c>
      <c r="G12" s="161">
        <v>15406000</v>
      </c>
    </row>
    <row r="13" spans="1:7" s="168" customFormat="1">
      <c r="A13" s="163"/>
      <c r="B13" s="165" t="s">
        <v>33</v>
      </c>
      <c r="C13" s="165" t="s">
        <v>123</v>
      </c>
      <c r="D13" s="169">
        <v>-24496.429999998883</v>
      </c>
      <c r="E13" s="161">
        <v>-4581000</v>
      </c>
      <c r="F13" s="169">
        <v>92000</v>
      </c>
      <c r="G13" s="161">
        <v>-4277368.92</v>
      </c>
    </row>
    <row r="14" spans="1:7" s="91" customFormat="1">
      <c r="A14" s="170"/>
      <c r="B14" s="171" t="s">
        <v>35</v>
      </c>
      <c r="C14" s="171" t="s">
        <v>124</v>
      </c>
      <c r="D14" s="174">
        <v>17143503.57</v>
      </c>
      <c r="E14" s="173">
        <v>21088000</v>
      </c>
      <c r="F14" s="174">
        <v>4941000</v>
      </c>
      <c r="G14" s="173">
        <v>11128631.08</v>
      </c>
    </row>
    <row r="15" spans="1:7" s="91" customFormat="1">
      <c r="A15" s="44"/>
      <c r="B15" s="165"/>
      <c r="C15" s="165"/>
      <c r="D15" s="166"/>
      <c r="E15" s="167"/>
      <c r="F15" s="166"/>
      <c r="G15" s="167"/>
    </row>
    <row r="16" spans="1:7">
      <c r="A16" s="165" t="s">
        <v>82</v>
      </c>
      <c r="C16" s="165" t="s">
        <v>125</v>
      </c>
      <c r="D16" s="169"/>
      <c r="E16" s="161"/>
      <c r="F16" s="169"/>
      <c r="G16" s="161"/>
    </row>
    <row r="17" spans="1:7" s="168" customFormat="1">
      <c r="A17" s="163"/>
      <c r="B17" s="165" t="s">
        <v>31</v>
      </c>
      <c r="C17" s="165" t="s">
        <v>122</v>
      </c>
      <c r="D17" s="169">
        <v>9620013.5300000012</v>
      </c>
      <c r="E17" s="161">
        <v>16622000</v>
      </c>
      <c r="F17" s="169">
        <v>3066.0999999996275</v>
      </c>
      <c r="G17" s="161">
        <v>12784723.019999998</v>
      </c>
    </row>
    <row r="18" spans="1:7" s="168" customFormat="1">
      <c r="A18" s="163"/>
      <c r="B18" s="165" t="s">
        <v>33</v>
      </c>
      <c r="C18" s="165" t="s">
        <v>123</v>
      </c>
      <c r="D18" s="169">
        <v>-34703066.100000001</v>
      </c>
      <c r="E18" s="161">
        <v>-55164000</v>
      </c>
      <c r="F18" s="169">
        <v>-13438066.100000001</v>
      </c>
      <c r="G18" s="161">
        <v>-14832246.75999999</v>
      </c>
    </row>
    <row r="19" spans="1:7">
      <c r="A19" s="170"/>
      <c r="B19" s="171" t="s">
        <v>35</v>
      </c>
      <c r="C19" s="171" t="s">
        <v>126</v>
      </c>
      <c r="D19" s="174">
        <v>-25083052.57</v>
      </c>
      <c r="E19" s="173">
        <v>-38542000</v>
      </c>
      <c r="F19" s="174">
        <v>-13435000.000000002</v>
      </c>
      <c r="G19" s="173">
        <v>-2047523.7399999928</v>
      </c>
    </row>
    <row r="20" spans="1:7">
      <c r="A20" s="44"/>
      <c r="B20" s="165"/>
      <c r="C20" s="175"/>
      <c r="D20" s="169"/>
      <c r="E20" s="161"/>
      <c r="F20" s="169"/>
      <c r="G20" s="161"/>
    </row>
    <row r="21" spans="1:7">
      <c r="A21" s="176" t="s">
        <v>84</v>
      </c>
      <c r="B21" s="177"/>
      <c r="C21" s="176" t="s">
        <v>127</v>
      </c>
      <c r="D21" s="169">
        <v>-7779945.6700000018</v>
      </c>
      <c r="E21" s="161">
        <v>2226000</v>
      </c>
      <c r="F21" s="169">
        <v>376999.99999999814</v>
      </c>
      <c r="G21" s="161">
        <v>9673124.4500000067</v>
      </c>
    </row>
    <row r="22" spans="1:7" s="91" customFormat="1">
      <c r="A22" s="176" t="s">
        <v>89</v>
      </c>
      <c r="B22" s="177"/>
      <c r="C22" s="176" t="s">
        <v>128</v>
      </c>
      <c r="D22" s="178">
        <v>-7779945.6700000018</v>
      </c>
      <c r="E22" s="167">
        <v>2226000</v>
      </c>
      <c r="F22" s="178">
        <v>376999.99999999814</v>
      </c>
      <c r="G22" s="167">
        <v>9673124.4500000067</v>
      </c>
    </row>
    <row r="23" spans="1:7" s="91" customFormat="1">
      <c r="A23" s="165" t="s">
        <v>94</v>
      </c>
      <c r="B23" s="168"/>
      <c r="C23" s="165" t="s">
        <v>129</v>
      </c>
      <c r="D23" s="166">
        <v>12336810.49</v>
      </c>
      <c r="E23" s="167">
        <v>10111000</v>
      </c>
      <c r="F23" s="166">
        <v>4179864.8200000003</v>
      </c>
      <c r="G23" s="167">
        <v>2663875.549999997</v>
      </c>
    </row>
    <row r="24" spans="1:7" s="91" customFormat="1">
      <c r="A24" s="165" t="s">
        <v>96</v>
      </c>
      <c r="B24" s="164"/>
      <c r="C24" s="165" t="s">
        <v>130</v>
      </c>
      <c r="D24" s="160">
        <v>4556864.82</v>
      </c>
      <c r="E24" s="161">
        <v>12337000</v>
      </c>
      <c r="F24" s="160">
        <v>4556864.8199999984</v>
      </c>
      <c r="G24" s="161">
        <v>12337000.000000004</v>
      </c>
    </row>
  </sheetData>
  <mergeCells count="5">
    <mergeCell ref="D1:E1"/>
    <mergeCell ref="F1:G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7"/>
  <sheetViews>
    <sheetView showGridLines="0" zoomScale="90" zoomScaleNormal="90" zoomScaleSheetLayoutView="100" workbookViewId="0">
      <selection activeCell="F62" sqref="F62"/>
    </sheetView>
  </sheetViews>
  <sheetFormatPr defaultColWidth="8.75" defaultRowHeight="15"/>
  <cols>
    <col min="1" max="1" width="35.5" style="83" customWidth="1"/>
    <col min="2" max="8" width="11.75" style="83" customWidth="1"/>
    <col min="9" max="16384" width="8.75" style="83"/>
  </cols>
  <sheetData>
    <row r="1" spans="1:8" ht="36">
      <c r="A1" s="179" t="s">
        <v>1</v>
      </c>
      <c r="B1" s="179" t="s">
        <v>131</v>
      </c>
      <c r="C1" s="179" t="s">
        <v>132</v>
      </c>
      <c r="D1" s="179" t="s">
        <v>133</v>
      </c>
      <c r="E1" s="179" t="s">
        <v>134</v>
      </c>
      <c r="F1" s="179" t="s">
        <v>135</v>
      </c>
      <c r="G1" s="179" t="s">
        <v>136</v>
      </c>
      <c r="H1" s="179" t="s">
        <v>137</v>
      </c>
    </row>
    <row r="2" spans="1:8">
      <c r="A2" s="180" t="s">
        <v>59</v>
      </c>
      <c r="B2" s="180"/>
      <c r="C2" s="180"/>
      <c r="D2" s="180"/>
      <c r="E2" s="180"/>
      <c r="F2" s="180"/>
      <c r="G2" s="180"/>
      <c r="H2" s="180"/>
    </row>
    <row r="3" spans="1:8">
      <c r="A3" s="181" t="s">
        <v>138</v>
      </c>
      <c r="B3" s="182">
        <v>4000000</v>
      </c>
      <c r="C3" s="182">
        <v>1283000</v>
      </c>
      <c r="D3" s="182">
        <v>13638000</v>
      </c>
      <c r="E3" s="182">
        <v>8243000</v>
      </c>
      <c r="F3" s="182">
        <v>-7227000</v>
      </c>
      <c r="G3" s="182">
        <v>-5728000</v>
      </c>
      <c r="H3" s="182">
        <v>14209000</v>
      </c>
    </row>
    <row r="4" spans="1:8">
      <c r="A4" s="183" t="s">
        <v>139</v>
      </c>
      <c r="B4" s="184">
        <v>0</v>
      </c>
      <c r="C4" s="184">
        <v>0</v>
      </c>
      <c r="D4" s="184">
        <v>0</v>
      </c>
      <c r="E4" s="184">
        <v>0</v>
      </c>
      <c r="F4" s="184">
        <v>0</v>
      </c>
      <c r="G4" s="184">
        <v>0</v>
      </c>
      <c r="H4" s="185">
        <v>0</v>
      </c>
    </row>
    <row r="5" spans="1:8">
      <c r="A5" s="186" t="s">
        <v>140</v>
      </c>
      <c r="B5" s="184">
        <v>4000000</v>
      </c>
      <c r="C5" s="184">
        <v>1283000</v>
      </c>
      <c r="D5" s="184">
        <v>13638000</v>
      </c>
      <c r="E5" s="184">
        <v>8243000</v>
      </c>
      <c r="F5" s="184">
        <v>-7227000</v>
      </c>
      <c r="G5" s="184">
        <v>-5728000</v>
      </c>
      <c r="H5" s="184">
        <v>14209000</v>
      </c>
    </row>
    <row r="6" spans="1:8">
      <c r="A6" s="187" t="s">
        <v>141</v>
      </c>
      <c r="B6" s="188">
        <v>0</v>
      </c>
      <c r="C6" s="188">
        <v>0</v>
      </c>
      <c r="D6" s="188">
        <v>0</v>
      </c>
      <c r="E6" s="188">
        <v>0</v>
      </c>
      <c r="F6" s="188">
        <v>0</v>
      </c>
      <c r="G6" s="188">
        <v>1145000</v>
      </c>
      <c r="H6" s="189">
        <v>1145000</v>
      </c>
    </row>
    <row r="7" spans="1:8" s="84" customFormat="1" ht="11.25">
      <c r="A7" s="190" t="s">
        <v>142</v>
      </c>
      <c r="B7" s="191">
        <v>0</v>
      </c>
      <c r="C7" s="191">
        <v>0</v>
      </c>
      <c r="D7" s="191">
        <v>0</v>
      </c>
      <c r="E7" s="191">
        <v>0</v>
      </c>
      <c r="F7" s="191">
        <v>0</v>
      </c>
      <c r="G7" s="191">
        <v>0</v>
      </c>
      <c r="H7" s="192">
        <v>0</v>
      </c>
    </row>
    <row r="8" spans="1:8" s="84" customFormat="1" ht="11.25">
      <c r="A8" s="190" t="s">
        <v>143</v>
      </c>
      <c r="B8" s="191">
        <v>0</v>
      </c>
      <c r="C8" s="192">
        <v>0</v>
      </c>
      <c r="D8" s="192">
        <v>0</v>
      </c>
      <c r="E8" s="192">
        <v>0</v>
      </c>
      <c r="F8" s="191">
        <v>0</v>
      </c>
      <c r="G8" s="191">
        <v>0</v>
      </c>
      <c r="H8" s="192">
        <v>0</v>
      </c>
    </row>
    <row r="9" spans="1:8" s="84" customFormat="1" ht="11.25">
      <c r="A9" s="190" t="s">
        <v>144</v>
      </c>
      <c r="B9" s="192">
        <v>0</v>
      </c>
      <c r="C9" s="192">
        <v>0</v>
      </c>
      <c r="D9" s="192">
        <v>0</v>
      </c>
      <c r="E9" s="192">
        <v>0</v>
      </c>
      <c r="F9" s="192">
        <v>0</v>
      </c>
      <c r="G9" s="192">
        <v>1145000</v>
      </c>
      <c r="H9" s="192">
        <v>1145000</v>
      </c>
    </row>
    <row r="10" spans="1:8" s="84" customFormat="1" ht="21" customHeight="1">
      <c r="A10" s="190" t="s">
        <v>145</v>
      </c>
      <c r="B10" s="192">
        <v>0</v>
      </c>
      <c r="C10" s="192">
        <v>0</v>
      </c>
      <c r="D10" s="192">
        <v>0</v>
      </c>
      <c r="E10" s="192">
        <v>0</v>
      </c>
      <c r="F10" s="192">
        <v>0</v>
      </c>
      <c r="G10" s="192">
        <v>0</v>
      </c>
      <c r="H10" s="192">
        <v>0</v>
      </c>
    </row>
    <row r="11" spans="1:8">
      <c r="A11" s="187" t="s">
        <v>146</v>
      </c>
      <c r="B11" s="189">
        <v>0</v>
      </c>
      <c r="C11" s="189">
        <v>0</v>
      </c>
      <c r="D11" s="189">
        <v>0</v>
      </c>
      <c r="E11" s="189">
        <v>-998232.96</v>
      </c>
      <c r="F11" s="189">
        <v>-5728000</v>
      </c>
      <c r="G11" s="189">
        <v>5728000</v>
      </c>
      <c r="H11" s="189">
        <v>-998232.96</v>
      </c>
    </row>
    <row r="12" spans="1:8" s="84" customFormat="1" ht="11.25">
      <c r="A12" s="190" t="s">
        <v>147</v>
      </c>
      <c r="B12" s="192">
        <v>0</v>
      </c>
      <c r="C12" s="192">
        <v>0</v>
      </c>
      <c r="D12" s="192">
        <v>0</v>
      </c>
      <c r="E12" s="192">
        <v>0</v>
      </c>
      <c r="F12" s="191">
        <v>-5728000</v>
      </c>
      <c r="G12" s="193">
        <v>5728000</v>
      </c>
      <c r="H12" s="192">
        <v>0</v>
      </c>
    </row>
    <row r="13" spans="1:8" s="84" customFormat="1" ht="11.25">
      <c r="A13" s="190" t="s">
        <v>148</v>
      </c>
      <c r="B13" s="192">
        <v>0</v>
      </c>
      <c r="C13" s="192">
        <v>0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</row>
    <row r="14" spans="1:8" s="84" customFormat="1" ht="11.25">
      <c r="A14" s="190" t="s">
        <v>149</v>
      </c>
      <c r="B14" s="192">
        <v>0</v>
      </c>
      <c r="C14" s="192">
        <v>0</v>
      </c>
      <c r="D14" s="192">
        <v>0</v>
      </c>
      <c r="E14" s="192">
        <v>-998232.96</v>
      </c>
      <c r="F14" s="192">
        <v>0</v>
      </c>
      <c r="G14" s="192">
        <v>0</v>
      </c>
      <c r="H14" s="192">
        <v>-998232.96</v>
      </c>
    </row>
    <row r="15" spans="1:8" ht="5.25" customHeight="1">
      <c r="A15" s="194"/>
      <c r="B15" s="195"/>
      <c r="C15" s="195"/>
      <c r="D15" s="195"/>
      <c r="E15" s="195"/>
      <c r="F15" s="195"/>
      <c r="G15" s="195"/>
      <c r="H15" s="195"/>
    </row>
    <row r="16" spans="1:8">
      <c r="A16" s="181" t="s">
        <v>150</v>
      </c>
      <c r="B16" s="182">
        <v>4000000</v>
      </c>
      <c r="C16" s="182">
        <v>1283000</v>
      </c>
      <c r="D16" s="182">
        <v>13638000</v>
      </c>
      <c r="E16" s="182">
        <v>7244767.04</v>
      </c>
      <c r="F16" s="182">
        <v>-12955000</v>
      </c>
      <c r="G16" s="182">
        <v>1145000</v>
      </c>
      <c r="H16" s="196">
        <v>14355767.039999999</v>
      </c>
    </row>
    <row r="17" spans="1:8">
      <c r="A17" s="197"/>
      <c r="B17" s="184"/>
      <c r="C17" s="184"/>
      <c r="D17" s="184"/>
      <c r="E17" s="184"/>
      <c r="F17" s="184"/>
      <c r="G17" s="184"/>
      <c r="H17" s="184"/>
    </row>
    <row r="18" spans="1:8">
      <c r="A18" s="181" t="s">
        <v>151</v>
      </c>
      <c r="B18" s="182">
        <v>4000000</v>
      </c>
      <c r="C18" s="182">
        <v>1283000</v>
      </c>
      <c r="D18" s="182">
        <v>13638000</v>
      </c>
      <c r="E18" s="182">
        <v>0</v>
      </c>
      <c r="F18" s="182">
        <v>0</v>
      </c>
      <c r="G18" s="182">
        <v>-7227000</v>
      </c>
      <c r="H18" s="182">
        <v>11694000</v>
      </c>
    </row>
    <row r="19" spans="1:8">
      <c r="A19" s="183" t="s">
        <v>139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5">
        <v>0</v>
      </c>
    </row>
    <row r="20" spans="1:8">
      <c r="A20" s="186" t="s">
        <v>152</v>
      </c>
      <c r="B20" s="184">
        <v>4000000</v>
      </c>
      <c r="C20" s="184">
        <v>1283000</v>
      </c>
      <c r="D20" s="184">
        <v>13638000</v>
      </c>
      <c r="E20" s="184">
        <v>0</v>
      </c>
      <c r="F20" s="184">
        <v>0</v>
      </c>
      <c r="G20" s="184">
        <v>-7227000</v>
      </c>
      <c r="H20" s="184">
        <v>11694000</v>
      </c>
    </row>
    <row r="21" spans="1:8">
      <c r="A21" s="187" t="s">
        <v>141</v>
      </c>
      <c r="B21" s="188">
        <v>0</v>
      </c>
      <c r="C21" s="188">
        <v>0</v>
      </c>
      <c r="D21" s="188">
        <v>0</v>
      </c>
      <c r="E21" s="188">
        <v>8243000</v>
      </c>
      <c r="F21" s="188">
        <v>0</v>
      </c>
      <c r="G21" s="188">
        <v>-5728000</v>
      </c>
      <c r="H21" s="184">
        <v>2515000</v>
      </c>
    </row>
    <row r="22" spans="1:8" s="84" customFormat="1" ht="11.25">
      <c r="A22" s="190" t="s">
        <v>153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8">
        <v>0</v>
      </c>
    </row>
    <row r="23" spans="1:8" s="84" customFormat="1" ht="11.25">
      <c r="A23" s="190" t="s">
        <v>143</v>
      </c>
      <c r="B23" s="191">
        <v>0</v>
      </c>
      <c r="C23" s="192">
        <v>0</v>
      </c>
      <c r="D23" s="192">
        <v>0</v>
      </c>
      <c r="E23" s="192">
        <v>0</v>
      </c>
      <c r="F23" s="191">
        <v>0</v>
      </c>
      <c r="G23" s="191">
        <v>0</v>
      </c>
      <c r="H23" s="198">
        <v>0</v>
      </c>
    </row>
    <row r="24" spans="1:8" s="84" customFormat="1" ht="11.25">
      <c r="A24" s="190" t="s">
        <v>154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-5728000</v>
      </c>
      <c r="H24" s="198">
        <v>-5728000</v>
      </c>
    </row>
    <row r="25" spans="1:8" s="84" customFormat="1" ht="21" customHeight="1">
      <c r="A25" s="190" t="s">
        <v>145</v>
      </c>
      <c r="B25" s="192">
        <v>0</v>
      </c>
      <c r="C25" s="192">
        <v>0</v>
      </c>
      <c r="D25" s="192">
        <v>0</v>
      </c>
      <c r="E25" s="192">
        <v>8243000</v>
      </c>
      <c r="F25" s="192">
        <v>0</v>
      </c>
      <c r="G25" s="192">
        <v>0</v>
      </c>
      <c r="H25" s="199">
        <v>8243000</v>
      </c>
    </row>
    <row r="26" spans="1:8">
      <c r="A26" s="187" t="s">
        <v>146</v>
      </c>
      <c r="B26" s="189">
        <v>0</v>
      </c>
      <c r="C26" s="189">
        <v>0</v>
      </c>
      <c r="D26" s="189">
        <v>0</v>
      </c>
      <c r="E26" s="189">
        <v>0</v>
      </c>
      <c r="F26" s="189">
        <v>-7227000</v>
      </c>
      <c r="G26" s="189">
        <v>7227055.7999999998</v>
      </c>
      <c r="H26" s="184">
        <v>55.799999999813735</v>
      </c>
    </row>
    <row r="27" spans="1:8" s="84" customFormat="1" ht="11.25">
      <c r="A27" s="190" t="s">
        <v>155</v>
      </c>
      <c r="B27" s="192">
        <v>0</v>
      </c>
      <c r="C27" s="192">
        <v>0</v>
      </c>
      <c r="D27" s="192">
        <v>0</v>
      </c>
      <c r="E27" s="192">
        <v>0</v>
      </c>
      <c r="F27" s="192">
        <v>-7227000</v>
      </c>
      <c r="G27" s="192">
        <v>7227055.7999999998</v>
      </c>
      <c r="H27" s="199">
        <v>55.799999999813735</v>
      </c>
    </row>
    <row r="28" spans="1:8" s="84" customFormat="1" ht="11.25">
      <c r="A28" s="190" t="s">
        <v>148</v>
      </c>
      <c r="B28" s="192">
        <v>0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  <c r="H28" s="199">
        <v>0</v>
      </c>
    </row>
    <row r="29" spans="1:8" ht="2.25" customHeight="1">
      <c r="A29" s="194"/>
      <c r="B29" s="195"/>
      <c r="C29" s="195"/>
      <c r="D29" s="195"/>
      <c r="E29" s="195"/>
      <c r="F29" s="195"/>
      <c r="G29" s="195"/>
      <c r="H29" s="195"/>
    </row>
    <row r="30" spans="1:8">
      <c r="A30" s="181" t="s">
        <v>156</v>
      </c>
      <c r="B30" s="182">
        <v>4000000</v>
      </c>
      <c r="C30" s="182">
        <v>1283000</v>
      </c>
      <c r="D30" s="182">
        <v>13638000</v>
      </c>
      <c r="E30" s="182">
        <v>8243000</v>
      </c>
      <c r="F30" s="182">
        <v>-7227000</v>
      </c>
      <c r="G30" s="182">
        <v>-5727944.2000000002</v>
      </c>
      <c r="H30" s="182">
        <v>14209055.800000001</v>
      </c>
    </row>
    <row r="31" spans="1:8">
      <c r="A31" s="197"/>
      <c r="B31" s="184"/>
      <c r="C31" s="184"/>
      <c r="D31" s="184"/>
      <c r="E31" s="184"/>
      <c r="F31" s="184"/>
      <c r="G31" s="184"/>
      <c r="H31" s="184"/>
    </row>
    <row r="32" spans="1:8">
      <c r="A32" s="197"/>
      <c r="B32" s="184"/>
      <c r="C32" s="184"/>
      <c r="D32" s="184"/>
      <c r="E32" s="184"/>
      <c r="F32" s="184"/>
      <c r="G32" s="184"/>
      <c r="H32" s="184"/>
    </row>
    <row r="33" spans="1:8">
      <c r="A33" s="152"/>
      <c r="B33" s="152"/>
      <c r="C33" s="152"/>
      <c r="D33" s="152"/>
      <c r="E33" s="152"/>
      <c r="F33" s="152"/>
      <c r="G33" s="152"/>
      <c r="H33" s="152"/>
    </row>
    <row r="34" spans="1:8">
      <c r="A34" s="152"/>
      <c r="B34" s="152"/>
      <c r="C34" s="152"/>
      <c r="D34" s="152"/>
      <c r="E34" s="152"/>
      <c r="F34" s="152"/>
      <c r="G34" s="152"/>
      <c r="H34" s="152"/>
    </row>
    <row r="35" spans="1:8">
      <c r="A35" s="180" t="s">
        <v>61</v>
      </c>
      <c r="B35" s="180"/>
      <c r="C35" s="180"/>
      <c r="D35" s="180"/>
      <c r="E35" s="180"/>
      <c r="F35" s="180"/>
      <c r="G35" s="180"/>
      <c r="H35" s="180"/>
    </row>
    <row r="36" spans="1:8">
      <c r="A36" s="181" t="s">
        <v>157</v>
      </c>
      <c r="B36" s="182">
        <v>4000000</v>
      </c>
      <c r="C36" s="182">
        <v>1283000</v>
      </c>
      <c r="D36" s="182">
        <v>13638000</v>
      </c>
      <c r="E36" s="182">
        <v>7913280.3199999994</v>
      </c>
      <c r="F36" s="182">
        <v>-12955000</v>
      </c>
      <c r="G36" s="182">
        <v>-305000</v>
      </c>
      <c r="H36" s="182">
        <v>13574280.32</v>
      </c>
    </row>
    <row r="37" spans="1:8">
      <c r="A37" s="183" t="s">
        <v>139</v>
      </c>
      <c r="B37" s="184">
        <v>0</v>
      </c>
      <c r="C37" s="184">
        <v>0</v>
      </c>
      <c r="D37" s="184">
        <v>0</v>
      </c>
      <c r="E37" s="184"/>
      <c r="F37" s="184">
        <v>0</v>
      </c>
      <c r="G37" s="184">
        <v>0</v>
      </c>
      <c r="H37" s="185">
        <v>0</v>
      </c>
    </row>
    <row r="38" spans="1:8">
      <c r="A38" s="186" t="s">
        <v>158</v>
      </c>
      <c r="B38" s="184">
        <v>4000000</v>
      </c>
      <c r="C38" s="184">
        <v>1283000</v>
      </c>
      <c r="D38" s="184">
        <v>13638000</v>
      </c>
      <c r="E38" s="184">
        <v>7913280.3199999994</v>
      </c>
      <c r="F38" s="184">
        <v>-12955000</v>
      </c>
      <c r="G38" s="184">
        <v>-305000</v>
      </c>
      <c r="H38" s="184">
        <v>13574280.32</v>
      </c>
    </row>
    <row r="39" spans="1:8">
      <c r="A39" s="187" t="s">
        <v>141</v>
      </c>
      <c r="B39" s="188">
        <v>0</v>
      </c>
      <c r="C39" s="188">
        <v>0</v>
      </c>
      <c r="D39" s="188">
        <v>0</v>
      </c>
      <c r="E39" s="188">
        <v>0</v>
      </c>
      <c r="F39" s="200">
        <v>0</v>
      </c>
      <c r="G39" s="188">
        <v>1450000</v>
      </c>
      <c r="H39" s="189">
        <v>1450000</v>
      </c>
    </row>
    <row r="40" spans="1:8" s="84" customFormat="1" ht="11.25">
      <c r="A40" s="190" t="s">
        <v>142</v>
      </c>
      <c r="B40" s="191">
        <v>0</v>
      </c>
      <c r="C40" s="191">
        <v>0</v>
      </c>
      <c r="D40" s="191">
        <v>0</v>
      </c>
      <c r="E40" s="191">
        <v>0</v>
      </c>
      <c r="F40" s="201">
        <v>0</v>
      </c>
      <c r="G40" s="191">
        <v>0</v>
      </c>
      <c r="H40" s="192">
        <v>0</v>
      </c>
    </row>
    <row r="41" spans="1:8" s="84" customFormat="1" ht="11.25">
      <c r="A41" s="190" t="s">
        <v>143</v>
      </c>
      <c r="B41" s="191">
        <v>0</v>
      </c>
      <c r="C41" s="202">
        <v>0</v>
      </c>
      <c r="D41" s="202">
        <v>0</v>
      </c>
      <c r="E41" s="202">
        <v>0</v>
      </c>
      <c r="F41" s="201">
        <v>0</v>
      </c>
      <c r="G41" s="191">
        <v>0</v>
      </c>
      <c r="H41" s="192">
        <v>0</v>
      </c>
    </row>
    <row r="42" spans="1:8" s="84" customFormat="1" ht="11.25">
      <c r="A42" s="190" t="s">
        <v>159</v>
      </c>
      <c r="B42" s="203">
        <v>0</v>
      </c>
      <c r="C42" s="203">
        <v>0</v>
      </c>
      <c r="D42" s="203">
        <v>0</v>
      </c>
      <c r="E42" s="203">
        <v>0</v>
      </c>
      <c r="F42" s="204">
        <v>0</v>
      </c>
      <c r="G42" s="202">
        <v>1450000</v>
      </c>
      <c r="H42" s="192">
        <v>1450000</v>
      </c>
    </row>
    <row r="43" spans="1:8">
      <c r="A43" s="187" t="s">
        <v>146</v>
      </c>
      <c r="B43" s="189">
        <v>0</v>
      </c>
      <c r="C43" s="189">
        <v>0</v>
      </c>
      <c r="D43" s="189">
        <v>0</v>
      </c>
      <c r="E43" s="189">
        <v>-668513.27999999933</v>
      </c>
      <c r="F43" s="205">
        <v>0</v>
      </c>
      <c r="G43" s="189">
        <v>0</v>
      </c>
      <c r="H43" s="189">
        <v>0</v>
      </c>
    </row>
    <row r="44" spans="1:8" s="84" customFormat="1" ht="11.25">
      <c r="A44" s="190" t="s">
        <v>147</v>
      </c>
      <c r="B44" s="203">
        <v>0</v>
      </c>
      <c r="C44" s="203">
        <v>0</v>
      </c>
      <c r="D44" s="203">
        <v>0</v>
      </c>
      <c r="E44" s="203">
        <v>0</v>
      </c>
      <c r="F44" s="204">
        <v>0</v>
      </c>
      <c r="G44" s="202">
        <v>0</v>
      </c>
      <c r="H44" s="192">
        <v>0</v>
      </c>
    </row>
    <row r="45" spans="1:8" s="84" customFormat="1" ht="11.25">
      <c r="A45" s="190" t="s">
        <v>148</v>
      </c>
      <c r="B45" s="203">
        <v>0</v>
      </c>
      <c r="C45" s="203">
        <v>0</v>
      </c>
      <c r="D45" s="203">
        <v>0</v>
      </c>
      <c r="E45" s="203">
        <v>0</v>
      </c>
      <c r="F45" s="204">
        <v>0</v>
      </c>
      <c r="G45" s="202">
        <v>0</v>
      </c>
      <c r="H45" s="192">
        <v>0</v>
      </c>
    </row>
    <row r="46" spans="1:8" s="84" customFormat="1" ht="11.25">
      <c r="A46" s="190" t="s">
        <v>149</v>
      </c>
      <c r="B46" s="203">
        <v>0</v>
      </c>
      <c r="C46" s="203">
        <v>0</v>
      </c>
      <c r="D46" s="203">
        <v>0</v>
      </c>
      <c r="E46" s="203">
        <v>-668513.27999999933</v>
      </c>
      <c r="F46" s="204">
        <v>0</v>
      </c>
      <c r="G46" s="202">
        <v>0</v>
      </c>
      <c r="H46" s="192">
        <v>0</v>
      </c>
    </row>
    <row r="47" spans="1:8">
      <c r="A47" s="194"/>
      <c r="B47" s="195"/>
      <c r="C47" s="195"/>
      <c r="D47" s="195"/>
      <c r="E47" s="195"/>
      <c r="F47" s="195"/>
      <c r="G47" s="195"/>
      <c r="H47" s="195"/>
    </row>
    <row r="48" spans="1:8">
      <c r="A48" s="181" t="s">
        <v>150</v>
      </c>
      <c r="B48" s="182">
        <v>4000000</v>
      </c>
      <c r="C48" s="182">
        <v>1283000</v>
      </c>
      <c r="D48" s="182">
        <v>13638000</v>
      </c>
      <c r="E48" s="182">
        <v>7244767.04</v>
      </c>
      <c r="F48" s="182">
        <v>-12955000</v>
      </c>
      <c r="G48" s="182">
        <v>1145000</v>
      </c>
      <c r="H48" s="196">
        <v>14355767.039999999</v>
      </c>
    </row>
    <row r="49" spans="1:8">
      <c r="A49" s="206"/>
      <c r="B49" s="207"/>
      <c r="C49" s="207"/>
      <c r="D49" s="207"/>
      <c r="E49" s="207"/>
      <c r="F49" s="207"/>
      <c r="G49" s="207"/>
      <c r="H49" s="207"/>
    </row>
    <row r="50" spans="1:8">
      <c r="A50" s="181" t="s">
        <v>160</v>
      </c>
      <c r="B50" s="182">
        <v>4000000</v>
      </c>
      <c r="C50" s="182">
        <v>1283317.5900000001</v>
      </c>
      <c r="D50" s="182">
        <v>13638131.09</v>
      </c>
      <c r="E50" s="182">
        <v>0</v>
      </c>
      <c r="F50" s="182">
        <v>-7227000</v>
      </c>
      <c r="G50" s="182">
        <v>-4542944.2</v>
      </c>
      <c r="H50" s="182">
        <v>7151504.4799999995</v>
      </c>
    </row>
    <row r="51" spans="1:8">
      <c r="A51" s="183" t="s">
        <v>139</v>
      </c>
      <c r="B51" s="184">
        <v>0</v>
      </c>
      <c r="C51" s="184">
        <v>0</v>
      </c>
      <c r="D51" s="184">
        <v>0</v>
      </c>
      <c r="E51" s="184">
        <v>0</v>
      </c>
      <c r="F51" s="184">
        <v>0</v>
      </c>
      <c r="G51" s="184">
        <v>0</v>
      </c>
      <c r="H51" s="185">
        <v>0</v>
      </c>
    </row>
    <row r="52" spans="1:8">
      <c r="A52" s="186" t="s">
        <v>161</v>
      </c>
      <c r="B52" s="184">
        <v>4000000</v>
      </c>
      <c r="C52" s="184">
        <v>1283317.5900000001</v>
      </c>
      <c r="D52" s="184">
        <v>13638131.09</v>
      </c>
      <c r="E52" s="184">
        <v>0</v>
      </c>
      <c r="F52" s="184">
        <v>-7227000</v>
      </c>
      <c r="G52" s="184">
        <v>-4542944.2</v>
      </c>
      <c r="H52" s="184">
        <v>7151504.4799999995</v>
      </c>
    </row>
    <row r="53" spans="1:8">
      <c r="A53" s="187" t="s">
        <v>141</v>
      </c>
      <c r="B53" s="208">
        <v>0</v>
      </c>
      <c r="C53" s="208">
        <v>0</v>
      </c>
      <c r="D53" s="208">
        <v>0</v>
      </c>
      <c r="E53" s="208">
        <v>8243000</v>
      </c>
      <c r="F53" s="208">
        <v>0</v>
      </c>
      <c r="G53" s="208">
        <v>-1185055.7999999998</v>
      </c>
      <c r="H53" s="185">
        <v>7057944.2000000002</v>
      </c>
    </row>
    <row r="54" spans="1:8" s="84" customFormat="1" ht="11.25">
      <c r="A54" s="190" t="s">
        <v>153</v>
      </c>
      <c r="B54" s="191">
        <v>0</v>
      </c>
      <c r="C54" s="191">
        <v>0</v>
      </c>
      <c r="D54" s="191">
        <v>0</v>
      </c>
      <c r="E54" s="191">
        <v>0</v>
      </c>
      <c r="F54" s="191">
        <v>0</v>
      </c>
      <c r="G54" s="191">
        <v>0</v>
      </c>
      <c r="H54" s="202">
        <v>0</v>
      </c>
    </row>
    <row r="55" spans="1:8" s="84" customFormat="1" ht="11.25">
      <c r="A55" s="190" t="s">
        <v>143</v>
      </c>
      <c r="B55" s="191">
        <v>0</v>
      </c>
      <c r="C55" s="202">
        <v>0</v>
      </c>
      <c r="D55" s="202">
        <v>0</v>
      </c>
      <c r="E55" s="202">
        <v>0</v>
      </c>
      <c r="F55" s="191">
        <v>0</v>
      </c>
      <c r="G55" s="191">
        <v>0</v>
      </c>
      <c r="H55" s="202">
        <v>0</v>
      </c>
    </row>
    <row r="56" spans="1:8" s="84" customFormat="1" ht="11.25">
      <c r="A56" s="190" t="s">
        <v>162</v>
      </c>
      <c r="B56" s="203">
        <v>0</v>
      </c>
      <c r="C56" s="203">
        <v>0</v>
      </c>
      <c r="D56" s="203">
        <v>0</v>
      </c>
      <c r="E56" s="203">
        <v>0</v>
      </c>
      <c r="F56" s="202">
        <v>0</v>
      </c>
      <c r="G56" s="202">
        <v>-1185055.7999999998</v>
      </c>
      <c r="H56" s="202">
        <v>-1185055.7999999998</v>
      </c>
    </row>
    <row r="57" spans="1:8" s="84" customFormat="1" ht="22.5">
      <c r="A57" s="190" t="s">
        <v>145</v>
      </c>
      <c r="B57" s="203">
        <v>0</v>
      </c>
      <c r="C57" s="203">
        <v>0</v>
      </c>
      <c r="D57" s="203">
        <v>0</v>
      </c>
      <c r="E57" s="203">
        <v>8243000</v>
      </c>
      <c r="F57" s="202"/>
      <c r="G57" s="202" t="s">
        <v>163</v>
      </c>
      <c r="H57" s="202">
        <v>8243000</v>
      </c>
    </row>
    <row r="58" spans="1:8">
      <c r="A58" s="187" t="s">
        <v>146</v>
      </c>
      <c r="B58" s="189">
        <v>0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</row>
    <row r="59" spans="1:8" s="84" customFormat="1" ht="11.25">
      <c r="A59" s="190" t="s">
        <v>155</v>
      </c>
      <c r="B59" s="203">
        <v>0</v>
      </c>
      <c r="C59" s="203">
        <v>0</v>
      </c>
      <c r="D59" s="203">
        <v>0</v>
      </c>
      <c r="E59" s="203">
        <v>0</v>
      </c>
      <c r="F59" s="202">
        <v>0</v>
      </c>
      <c r="G59" s="202">
        <v>0</v>
      </c>
      <c r="H59" s="202">
        <v>0</v>
      </c>
    </row>
    <row r="60" spans="1:8" s="84" customFormat="1" ht="11.25">
      <c r="A60" s="190" t="s">
        <v>148</v>
      </c>
      <c r="B60" s="203">
        <v>0</v>
      </c>
      <c r="C60" s="203">
        <v>0</v>
      </c>
      <c r="D60" s="203">
        <v>0</v>
      </c>
      <c r="E60" s="203">
        <v>0</v>
      </c>
      <c r="F60" s="202">
        <v>0</v>
      </c>
      <c r="G60" s="202">
        <v>0</v>
      </c>
      <c r="H60" s="202">
        <v>0</v>
      </c>
    </row>
    <row r="61" spans="1:8">
      <c r="A61" s="194"/>
      <c r="B61" s="195"/>
      <c r="C61" s="195"/>
      <c r="D61" s="195"/>
      <c r="E61" s="195"/>
      <c r="F61" s="195"/>
      <c r="G61" s="195"/>
      <c r="H61" s="195"/>
    </row>
    <row r="62" spans="1:8">
      <c r="A62" s="181" t="s">
        <v>164</v>
      </c>
      <c r="B62" s="182">
        <v>4000000</v>
      </c>
      <c r="C62" s="182">
        <v>1283317.5900000001</v>
      </c>
      <c r="D62" s="182">
        <v>13638131.09</v>
      </c>
      <c r="E62" s="182">
        <v>8243000</v>
      </c>
      <c r="F62" s="182">
        <v>-7227000</v>
      </c>
      <c r="G62" s="182">
        <v>-5728000</v>
      </c>
      <c r="H62" s="182">
        <v>14209448.68</v>
      </c>
    </row>
    <row r="63" spans="1:8">
      <c r="A63" s="152"/>
      <c r="B63" s="152"/>
      <c r="C63" s="152"/>
      <c r="D63" s="152"/>
      <c r="E63" s="152"/>
      <c r="F63" s="152"/>
      <c r="G63" s="152"/>
      <c r="H63" s="152"/>
    </row>
    <row r="64" spans="1:8">
      <c r="B64" s="85"/>
      <c r="C64" s="85"/>
      <c r="D64" s="85"/>
      <c r="E64" s="85"/>
      <c r="F64" s="85"/>
      <c r="G64" s="85"/>
      <c r="H64" s="85"/>
    </row>
    <row r="65" spans="2:8">
      <c r="B65" s="85"/>
      <c r="C65" s="85"/>
      <c r="D65" s="85"/>
      <c r="E65" s="85"/>
      <c r="F65" s="85"/>
      <c r="G65" s="85"/>
      <c r="H65" s="85"/>
    </row>
    <row r="66" spans="2:8">
      <c r="B66" s="85"/>
      <c r="C66" s="85"/>
      <c r="D66" s="85"/>
      <c r="E66" s="85"/>
      <c r="F66" s="85"/>
      <c r="G66" s="85"/>
      <c r="H66" s="85"/>
    </row>
    <row r="67" spans="2:8">
      <c r="B67" s="85"/>
      <c r="C67" s="85"/>
      <c r="D67" s="85"/>
      <c r="E67" s="85"/>
      <c r="F67" s="85"/>
      <c r="G67" s="85"/>
      <c r="H67" s="85"/>
    </row>
  </sheetData>
  <mergeCells count="2">
    <mergeCell ref="A2:H2"/>
    <mergeCell ref="A35:H35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9"/>
  <sheetViews>
    <sheetView zoomScale="85" zoomScaleNormal="85" workbookViewId="0">
      <selection activeCell="A21" sqref="A21"/>
    </sheetView>
  </sheetViews>
  <sheetFormatPr defaultColWidth="8.25" defaultRowHeight="15"/>
  <cols>
    <col min="1" max="1" width="41.75" style="212" customWidth="1"/>
    <col min="2" max="3" width="14.5" style="212" customWidth="1"/>
    <col min="4" max="16384" width="8.25" style="212"/>
  </cols>
  <sheetData>
    <row r="1" spans="1:3" ht="15" customHeight="1">
      <c r="A1" s="209"/>
      <c r="B1" s="210" t="s">
        <v>165</v>
      </c>
      <c r="C1" s="211"/>
    </row>
    <row r="2" spans="1:3">
      <c r="A2" s="213"/>
      <c r="B2" s="214">
        <v>43465</v>
      </c>
      <c r="C2" s="214">
        <v>43830</v>
      </c>
    </row>
    <row r="3" spans="1:3">
      <c r="A3" s="215" t="s">
        <v>166</v>
      </c>
      <c r="B3" s="216"/>
      <c r="C3" s="216"/>
    </row>
    <row r="4" spans="1:3">
      <c r="A4" s="212" t="s">
        <v>167</v>
      </c>
      <c r="B4" s="217">
        <v>0.88159265339455506</v>
      </c>
      <c r="C4" s="218">
        <v>0.90799264248771072</v>
      </c>
    </row>
    <row r="5" spans="1:3">
      <c r="A5" s="219" t="s">
        <v>168</v>
      </c>
      <c r="B5" s="221">
        <v>1.7127598204764511</v>
      </c>
      <c r="C5" s="222">
        <v>0.85545199494788626</v>
      </c>
    </row>
    <row r="6" spans="1:3">
      <c r="A6" s="212" t="s">
        <v>169</v>
      </c>
      <c r="B6" s="221">
        <v>3.2137275930749194</v>
      </c>
      <c r="C6" s="222">
        <v>2.7131897186944651</v>
      </c>
    </row>
    <row r="7" spans="1:3">
      <c r="B7" s="221"/>
      <c r="C7" s="223"/>
    </row>
    <row r="8" spans="1:3">
      <c r="A8" s="215" t="s">
        <v>170</v>
      </c>
      <c r="B8" s="221"/>
      <c r="C8" s="220"/>
    </row>
    <row r="9" spans="1:3" ht="16.899999999999999" customHeight="1">
      <c r="A9" s="212" t="s">
        <v>171</v>
      </c>
      <c r="B9" s="221">
        <v>1.2579864539727132</v>
      </c>
      <c r="C9" s="222">
        <v>1.082779991146525</v>
      </c>
    </row>
    <row r="10" spans="1:3" ht="16.899999999999999" customHeight="1">
      <c r="A10" s="212" t="s">
        <v>172</v>
      </c>
      <c r="B10" s="221">
        <v>1.2295314520951839</v>
      </c>
      <c r="C10" s="222">
        <v>1.0388446215139442</v>
      </c>
    </row>
    <row r="11" spans="1:3" ht="16.899999999999999" customHeight="1">
      <c r="A11" s="224" t="s">
        <v>173</v>
      </c>
      <c r="B11" s="225">
        <v>0.17177308318150841</v>
      </c>
      <c r="C11" s="226">
        <v>3.8793543773623457E-2</v>
      </c>
    </row>
    <row r="12" spans="1:3">
      <c r="B12" s="216"/>
      <c r="C12" s="227"/>
    </row>
    <row r="13" spans="1:3">
      <c r="A13" s="215" t="s">
        <v>174</v>
      </c>
      <c r="B13" s="216"/>
      <c r="C13" s="216"/>
    </row>
    <row r="14" spans="1:3">
      <c r="A14" s="212" t="s">
        <v>175</v>
      </c>
      <c r="B14" s="228">
        <v>0.3347093664265019</v>
      </c>
      <c r="C14" s="218">
        <v>0.4500253579370343</v>
      </c>
    </row>
    <row r="15" spans="1:3">
      <c r="A15" s="212" t="s">
        <v>176</v>
      </c>
      <c r="B15" s="217">
        <v>-7.3434014512448395E-2</v>
      </c>
      <c r="C15" s="218">
        <v>1.1167245347793859E-2</v>
      </c>
    </row>
    <row r="16" spans="1:3">
      <c r="A16" s="212" t="s">
        <v>177</v>
      </c>
      <c r="B16" s="217">
        <v>-0.40312478006897035</v>
      </c>
      <c r="C16" s="218">
        <v>7.9757592644190578E-2</v>
      </c>
    </row>
    <row r="17" spans="1:3">
      <c r="A17" s="212" t="s">
        <v>178</v>
      </c>
      <c r="B17" s="217">
        <v>-4.7732935558870343E-2</v>
      </c>
      <c r="C17" s="218">
        <v>7.3382853407335724E-3</v>
      </c>
    </row>
    <row r="19" spans="1:3">
      <c r="B19" s="229"/>
    </row>
  </sheetData>
  <mergeCells count="2">
    <mergeCell ref="A1:A2"/>
    <mergeCell ref="B1:C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WYBRANE DANE FINANSOWE</vt:lpstr>
      <vt:lpstr>BILANS AKTYWA</vt:lpstr>
      <vt:lpstr>BILANS PASYWA</vt:lpstr>
      <vt:lpstr>P&amp;LA</vt:lpstr>
      <vt:lpstr>CF_wersja_skrócona</vt:lpstr>
      <vt:lpstr>ZSK</vt:lpstr>
      <vt:lpstr>Wskaźniki _I</vt:lpstr>
      <vt:lpstr>'BILANS AKTYWA'!Obszar_wydruku</vt:lpstr>
      <vt:lpstr>'BILANS PASYWA'!Obszar_wydruku</vt:lpstr>
      <vt:lpstr>CF_wersja_skrócona!Obszar_wydruku</vt:lpstr>
      <vt:lpstr>'P&amp;LA'!Obszar_wydruku</vt:lpstr>
      <vt:lpstr>'Wskaźniki _I'!Obszar_wydruku</vt:lpstr>
      <vt:lpstr>'WYBRANE DANE FINANSOWE'!Obszar_wydruku</vt:lpstr>
      <vt:lpstr>ZSK!Obszar_wydruku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Bałon</dc:creator>
  <cp:lastModifiedBy>Magdalena Bałon</cp:lastModifiedBy>
  <dcterms:created xsi:type="dcterms:W3CDTF">2020-02-20T11:06:59Z</dcterms:created>
  <dcterms:modified xsi:type="dcterms:W3CDTF">2020-02-20T11:24:15Z</dcterms:modified>
</cp:coreProperties>
</file>